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 activeTab="1"/>
  </bookViews>
  <sheets>
    <sheet name="РУП" sheetId="2" r:id="rId1"/>
    <sheet name="титульный график уч процесса" sheetId="3" r:id="rId2"/>
  </sheets>
  <definedNames>
    <definedName name="_xlnm.Print_Titles" localSheetId="0">РУП!$5:$5</definedName>
    <definedName name="_xlnm.Print_Area" localSheetId="0">РУП!$A$1:$AD$161</definedName>
  </definedNames>
  <calcPr calcId="124519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18"/>
  <c r="H19"/>
  <c r="H20"/>
  <c r="H6"/>
  <c r="J20"/>
  <c r="I20"/>
  <c r="J19"/>
  <c r="I19"/>
  <c r="J18"/>
  <c r="I18"/>
  <c r="J17"/>
  <c r="I17"/>
  <c r="J16"/>
  <c r="I16"/>
  <c r="K15"/>
  <c r="I15"/>
  <c r="J14"/>
  <c r="I14"/>
  <c r="J13"/>
  <c r="I13"/>
  <c r="I12"/>
  <c r="I11"/>
  <c r="J11" s="1"/>
  <c r="I10"/>
  <c r="J10" s="1"/>
  <c r="I9"/>
  <c r="J9" s="1"/>
  <c r="I8"/>
  <c r="J8" s="1"/>
  <c r="I7"/>
  <c r="J7" s="1"/>
  <c r="N138" l="1"/>
  <c r="M138"/>
  <c r="L138"/>
  <c r="K138"/>
  <c r="J26"/>
  <c r="H82" l="1"/>
  <c r="H81"/>
  <c r="Y39" i="3"/>
  <c r="H143" i="2"/>
  <c r="H144"/>
  <c r="H53"/>
  <c r="H52"/>
  <c r="R28" l="1"/>
  <c r="I28"/>
  <c r="J140" l="1"/>
  <c r="J141"/>
  <c r="I141" s="1"/>
  <c r="J139"/>
  <c r="J138" s="1"/>
  <c r="I138" s="1"/>
  <c r="K130"/>
  <c r="J132"/>
  <c r="J133"/>
  <c r="J134"/>
  <c r="J135"/>
  <c r="J136"/>
  <c r="J137"/>
  <c r="J131"/>
  <c r="K123"/>
  <c r="J125"/>
  <c r="J126"/>
  <c r="J127"/>
  <c r="J128"/>
  <c r="J129"/>
  <c r="J124"/>
  <c r="K117"/>
  <c r="J119"/>
  <c r="J120"/>
  <c r="J121"/>
  <c r="J122"/>
  <c r="J118"/>
  <c r="I124"/>
  <c r="H124" s="1"/>
  <c r="I125"/>
  <c r="I126"/>
  <c r="H126" s="1"/>
  <c r="I127"/>
  <c r="I128"/>
  <c r="H128" s="1"/>
  <c r="I129"/>
  <c r="N124"/>
  <c r="N125"/>
  <c r="N126"/>
  <c r="N127"/>
  <c r="N128"/>
  <c r="N129"/>
  <c r="L123"/>
  <c r="AD123"/>
  <c r="N123" s="1"/>
  <c r="I139"/>
  <c r="H139" s="1"/>
  <c r="I140"/>
  <c r="H140" s="1"/>
  <c r="H141"/>
  <c r="I131"/>
  <c r="H131" s="1"/>
  <c r="I132"/>
  <c r="H132" s="1"/>
  <c r="I133"/>
  <c r="H133" s="1"/>
  <c r="I134"/>
  <c r="H134" s="1"/>
  <c r="I135"/>
  <c r="H135" s="1"/>
  <c r="I136"/>
  <c r="H136" s="1"/>
  <c r="I137"/>
  <c r="H137" s="1"/>
  <c r="H125"/>
  <c r="H127"/>
  <c r="H129"/>
  <c r="AB138"/>
  <c r="AB130"/>
  <c r="I130" s="1"/>
  <c r="H130" s="1"/>
  <c r="AB123"/>
  <c r="AB117"/>
  <c r="AC109"/>
  <c r="N109" s="1"/>
  <c r="L109"/>
  <c r="J115"/>
  <c r="K109"/>
  <c r="I118"/>
  <c r="H118" s="1"/>
  <c r="I119"/>
  <c r="H119" s="1"/>
  <c r="I120"/>
  <c r="H120" s="1"/>
  <c r="I121"/>
  <c r="H121" s="1"/>
  <c r="I122"/>
  <c r="H122" s="1"/>
  <c r="AA117"/>
  <c r="L89"/>
  <c r="K89"/>
  <c r="J111"/>
  <c r="J112"/>
  <c r="J113"/>
  <c r="J114"/>
  <c r="J116"/>
  <c r="J110"/>
  <c r="I110"/>
  <c r="H110" s="1"/>
  <c r="I111"/>
  <c r="H111" s="1"/>
  <c r="I112"/>
  <c r="H112" s="1"/>
  <c r="I113"/>
  <c r="H113" s="1"/>
  <c r="I114"/>
  <c r="H114" s="1"/>
  <c r="I115"/>
  <c r="H115" s="1"/>
  <c r="I116"/>
  <c r="H116" s="1"/>
  <c r="AA109"/>
  <c r="K103"/>
  <c r="J105"/>
  <c r="J106"/>
  <c r="J107"/>
  <c r="J108"/>
  <c r="J104"/>
  <c r="K95"/>
  <c r="J97"/>
  <c r="J98"/>
  <c r="J99"/>
  <c r="J100"/>
  <c r="J101"/>
  <c r="J102"/>
  <c r="J96"/>
  <c r="I104"/>
  <c r="H104" s="1"/>
  <c r="I105"/>
  <c r="H105" s="1"/>
  <c r="I106"/>
  <c r="H106" s="1"/>
  <c r="I107"/>
  <c r="H107" s="1"/>
  <c r="I108"/>
  <c r="H108" s="1"/>
  <c r="AA103"/>
  <c r="I103" s="1"/>
  <c r="H103" s="1"/>
  <c r="I96"/>
  <c r="H96" s="1"/>
  <c r="I97"/>
  <c r="H97" s="1"/>
  <c r="I98"/>
  <c r="H98" s="1"/>
  <c r="I99"/>
  <c r="H99" s="1"/>
  <c r="I100"/>
  <c r="H100" s="1"/>
  <c r="I101"/>
  <c r="H101" s="1"/>
  <c r="I102"/>
  <c r="H102" s="1"/>
  <c r="AA95"/>
  <c r="AC94"/>
  <c r="AC145" s="1"/>
  <c r="K67"/>
  <c r="L60"/>
  <c r="N74"/>
  <c r="N75"/>
  <c r="N76"/>
  <c r="N77"/>
  <c r="N78"/>
  <c r="N79"/>
  <c r="N80"/>
  <c r="K73"/>
  <c r="J75"/>
  <c r="J76"/>
  <c r="J77"/>
  <c r="J78"/>
  <c r="J79"/>
  <c r="J80"/>
  <c r="J74"/>
  <c r="I74"/>
  <c r="H74" s="1"/>
  <c r="I75"/>
  <c r="H75" s="1"/>
  <c r="I76"/>
  <c r="H76" s="1"/>
  <c r="I77"/>
  <c r="H77" s="1"/>
  <c r="I78"/>
  <c r="H78" s="1"/>
  <c r="I79"/>
  <c r="H79" s="1"/>
  <c r="I80"/>
  <c r="H80" s="1"/>
  <c r="Z73"/>
  <c r="N73" s="1"/>
  <c r="W73"/>
  <c r="J69"/>
  <c r="J70"/>
  <c r="J71"/>
  <c r="J72"/>
  <c r="J68"/>
  <c r="J67" s="1"/>
  <c r="N68"/>
  <c r="N69"/>
  <c r="N70"/>
  <c r="N71"/>
  <c r="N72"/>
  <c r="I68"/>
  <c r="H68" s="1"/>
  <c r="I69"/>
  <c r="H69" s="1"/>
  <c r="I70"/>
  <c r="H70" s="1"/>
  <c r="I71"/>
  <c r="H71" s="1"/>
  <c r="I72"/>
  <c r="H72" s="1"/>
  <c r="Y67"/>
  <c r="N67" s="1"/>
  <c r="V67"/>
  <c r="N62"/>
  <c r="N63"/>
  <c r="N64"/>
  <c r="N65"/>
  <c r="N66"/>
  <c r="K61"/>
  <c r="K60" s="1"/>
  <c r="J63"/>
  <c r="J64"/>
  <c r="J65"/>
  <c r="J66"/>
  <c r="J62"/>
  <c r="I62"/>
  <c r="H62" s="1"/>
  <c r="I63"/>
  <c r="H63" s="1"/>
  <c r="I64"/>
  <c r="H64" s="1"/>
  <c r="I65"/>
  <c r="H65" s="1"/>
  <c r="I66"/>
  <c r="H66" s="1"/>
  <c r="X61"/>
  <c r="X60" s="1"/>
  <c r="X83" s="1"/>
  <c r="V61"/>
  <c r="V60" s="1"/>
  <c r="V83" s="1"/>
  <c r="Y60"/>
  <c r="Y83" s="1"/>
  <c r="W60"/>
  <c r="W83" s="1"/>
  <c r="AZ36" i="3"/>
  <c r="AZ37"/>
  <c r="AZ38"/>
  <c r="AZ35"/>
  <c r="BA35" s="1"/>
  <c r="AT39"/>
  <c r="AP39"/>
  <c r="AL39"/>
  <c r="AH39"/>
  <c r="AD39"/>
  <c r="U39"/>
  <c r="L35"/>
  <c r="P35" s="1"/>
  <c r="H138" i="2" l="1"/>
  <c r="J123"/>
  <c r="J130"/>
  <c r="N94"/>
  <c r="N145" s="1"/>
  <c r="I123"/>
  <c r="H123" s="1"/>
  <c r="Z60"/>
  <c r="Z83" s="1"/>
  <c r="AD94"/>
  <c r="AD145" s="1"/>
  <c r="J103"/>
  <c r="K94"/>
  <c r="L94"/>
  <c r="L145" s="1"/>
  <c r="J117"/>
  <c r="AB94"/>
  <c r="I117"/>
  <c r="H117" s="1"/>
  <c r="I109"/>
  <c r="H109" s="1"/>
  <c r="AA94"/>
  <c r="J95"/>
  <c r="J109"/>
  <c r="I95"/>
  <c r="J73"/>
  <c r="I73"/>
  <c r="H73" s="1"/>
  <c r="I67"/>
  <c r="H67" s="1"/>
  <c r="J61"/>
  <c r="I61"/>
  <c r="N61"/>
  <c r="N60" s="1"/>
  <c r="H61" l="1"/>
  <c r="I60"/>
  <c r="J60"/>
  <c r="J94"/>
  <c r="H95"/>
  <c r="I94"/>
  <c r="H94" l="1"/>
  <c r="S48"/>
  <c r="K42"/>
  <c r="J47"/>
  <c r="J44"/>
  <c r="J45"/>
  <c r="J46"/>
  <c r="J43"/>
  <c r="I43"/>
  <c r="H43" s="1"/>
  <c r="I44"/>
  <c r="H44" s="1"/>
  <c r="I45"/>
  <c r="H45" s="1"/>
  <c r="I46"/>
  <c r="H46" s="1"/>
  <c r="I47"/>
  <c r="H47" s="1"/>
  <c r="S42"/>
  <c r="I42" s="1"/>
  <c r="H42" s="1"/>
  <c r="K48"/>
  <c r="J50"/>
  <c r="J51"/>
  <c r="J49"/>
  <c r="I49"/>
  <c r="H49" s="1"/>
  <c r="I50"/>
  <c r="H50" s="1"/>
  <c r="I51"/>
  <c r="H51" s="1"/>
  <c r="N49"/>
  <c r="N50"/>
  <c r="N51"/>
  <c r="U48"/>
  <c r="N48" s="1"/>
  <c r="AD34"/>
  <c r="AC34"/>
  <c r="AB34"/>
  <c r="AA34"/>
  <c r="Z34"/>
  <c r="Y34"/>
  <c r="X34"/>
  <c r="W34"/>
  <c r="V34"/>
  <c r="L35"/>
  <c r="L54" s="1"/>
  <c r="L83" s="1"/>
  <c r="K36"/>
  <c r="J38"/>
  <c r="J39"/>
  <c r="J40"/>
  <c r="J41"/>
  <c r="J37"/>
  <c r="N37"/>
  <c r="N38"/>
  <c r="N39"/>
  <c r="N40"/>
  <c r="N41"/>
  <c r="I37"/>
  <c r="H37" s="1"/>
  <c r="I38"/>
  <c r="H38" s="1"/>
  <c r="I39"/>
  <c r="H39" s="1"/>
  <c r="I40"/>
  <c r="H40" s="1"/>
  <c r="I41"/>
  <c r="H41" s="1"/>
  <c r="T36"/>
  <c r="T35" s="1"/>
  <c r="T54" s="1"/>
  <c r="R36"/>
  <c r="R35" s="1"/>
  <c r="U35" l="1"/>
  <c r="U34" s="1"/>
  <c r="K35"/>
  <c r="J36"/>
  <c r="I48"/>
  <c r="H48" s="1"/>
  <c r="K34"/>
  <c r="N36"/>
  <c r="N35" s="1"/>
  <c r="L34"/>
  <c r="T34"/>
  <c r="S35"/>
  <c r="S34" s="1"/>
  <c r="R34"/>
  <c r="J48"/>
  <c r="J42"/>
  <c r="I36"/>
  <c r="H36" s="1"/>
  <c r="H147"/>
  <c r="AA149"/>
  <c r="V149"/>
  <c r="S149"/>
  <c r="P149"/>
  <c r="U54" l="1"/>
  <c r="N34"/>
  <c r="N54"/>
  <c r="N83" s="1"/>
  <c r="N146" s="1"/>
  <c r="I35"/>
  <c r="J35"/>
  <c r="I34"/>
  <c r="H34" s="1"/>
  <c r="H149"/>
  <c r="J34" l="1"/>
  <c r="H35"/>
  <c r="AE82"/>
  <c r="AB85" l="1"/>
  <c r="AB145" s="1"/>
  <c r="K85"/>
  <c r="K145" s="1"/>
  <c r="J89"/>
  <c r="J85" s="1"/>
  <c r="J145" s="1"/>
  <c r="I91"/>
  <c r="H91" s="1"/>
  <c r="I92"/>
  <c r="H92" s="1"/>
  <c r="I93"/>
  <c r="H93" s="1"/>
  <c r="I90"/>
  <c r="H90" s="1"/>
  <c r="AA89"/>
  <c r="AA85" s="1"/>
  <c r="AA145" s="1"/>
  <c r="I89" l="1"/>
  <c r="H89" s="1"/>
  <c r="I86"/>
  <c r="H56"/>
  <c r="I57"/>
  <c r="I22"/>
  <c r="H22" s="1"/>
  <c r="H28"/>
  <c r="I25"/>
  <c r="H25" s="1"/>
  <c r="K21"/>
  <c r="J21"/>
  <c r="S21"/>
  <c r="S54" s="1"/>
  <c r="H86" l="1"/>
  <c r="I85"/>
  <c r="I145" s="1"/>
  <c r="H145" s="1"/>
  <c r="AI83" l="1"/>
  <c r="H85"/>
  <c r="R6" l="1"/>
  <c r="P6"/>
  <c r="O6"/>
  <c r="I6"/>
  <c r="J6" l="1"/>
  <c r="K6"/>
  <c r="R21"/>
  <c r="R54" s="1"/>
  <c r="J54" l="1"/>
  <c r="J83" s="1"/>
  <c r="J146" s="1"/>
  <c r="K54"/>
  <c r="K83" s="1"/>
  <c r="K146" s="1"/>
  <c r="I21"/>
  <c r="AG82" l="1"/>
  <c r="I54"/>
  <c r="H21"/>
  <c r="AW38" i="3"/>
  <c r="BA38" s="1"/>
  <c r="L38"/>
  <c r="P38" s="1"/>
  <c r="L37"/>
  <c r="P37" s="1"/>
  <c r="AW37"/>
  <c r="BA37" s="1"/>
  <c r="H39"/>
  <c r="AW36"/>
  <c r="L36"/>
  <c r="P36" s="1"/>
  <c r="H54" i="2" l="1"/>
  <c r="I83"/>
  <c r="AW39" i="3"/>
  <c r="BA36"/>
  <c r="L39"/>
  <c r="P39" s="1"/>
  <c r="H83" i="2" l="1"/>
  <c r="I146"/>
  <c r="H146" s="1"/>
</calcChain>
</file>

<file path=xl/sharedStrings.xml><?xml version="1.0" encoding="utf-8"?>
<sst xmlns="http://schemas.openxmlformats.org/spreadsheetml/2006/main" count="609" uniqueCount="426">
  <si>
    <t>индекс</t>
  </si>
  <si>
    <t>распределение по семестрам</t>
  </si>
  <si>
    <t>экзаменов</t>
  </si>
  <si>
    <t>курсовое проектирование</t>
  </si>
  <si>
    <t>минимальное количество контрольных работ</t>
  </si>
  <si>
    <t>количество часов</t>
  </si>
  <si>
    <t>всего</t>
  </si>
  <si>
    <t>из них</t>
  </si>
  <si>
    <t>теоретические занятия</t>
  </si>
  <si>
    <t>лабораторно-практические работы</t>
  </si>
  <si>
    <t>распределение по курсам и семестрам</t>
  </si>
  <si>
    <t>1 курс</t>
  </si>
  <si>
    <t>2 курс</t>
  </si>
  <si>
    <t>3 курс</t>
  </si>
  <si>
    <t>Общеобразовательные дисциплины</t>
  </si>
  <si>
    <t>Иностранный язык</t>
  </si>
  <si>
    <t>История Казахстана</t>
  </si>
  <si>
    <t>Математика</t>
  </si>
  <si>
    <t>Информатика</t>
  </si>
  <si>
    <t>зачёты</t>
  </si>
  <si>
    <t xml:space="preserve">Физическая культура </t>
  </si>
  <si>
    <t>Биология</t>
  </si>
  <si>
    <t xml:space="preserve">Химия </t>
  </si>
  <si>
    <t>Самопознание</t>
  </si>
  <si>
    <t>курсовой проект</t>
  </si>
  <si>
    <t>Информационные технологии в профессиональной деятельности</t>
  </si>
  <si>
    <t>III План учебного процесса</t>
  </si>
  <si>
    <t>Краеведение</t>
  </si>
  <si>
    <t>Казахстанское право</t>
  </si>
  <si>
    <t>Основы акмеологии, социологии и личного успеха</t>
  </si>
  <si>
    <t>Казахский язык и литература</t>
  </si>
  <si>
    <t>Основы потребительского образования</t>
  </si>
  <si>
    <t>Физика</t>
  </si>
  <si>
    <t>Производственное обучение</t>
  </si>
  <si>
    <t>Промежуточная аттестация</t>
  </si>
  <si>
    <t>Факультативные занятия</t>
  </si>
  <si>
    <t>ФОО</t>
  </si>
  <si>
    <t>ФО1</t>
  </si>
  <si>
    <t>ФО2</t>
  </si>
  <si>
    <t>ФО3</t>
  </si>
  <si>
    <t>ФО4</t>
  </si>
  <si>
    <t>ФО5</t>
  </si>
  <si>
    <t>ФО6</t>
  </si>
  <si>
    <t>ФО7</t>
  </si>
  <si>
    <t>Професиональный английский язык</t>
  </si>
  <si>
    <t>Проблемы СПИДА и его профилактика</t>
  </si>
  <si>
    <t>Базовые модули</t>
  </si>
  <si>
    <t>Профессиональные модули</t>
  </si>
  <si>
    <t>ПА01</t>
  </si>
  <si>
    <t>ИА01</t>
  </si>
  <si>
    <t>Итоговая аттестация</t>
  </si>
  <si>
    <t>Дипломное проектирование</t>
  </si>
  <si>
    <t>ПА 02</t>
  </si>
  <si>
    <t>ИА 02</t>
  </si>
  <si>
    <t>Итоговая атестация</t>
  </si>
  <si>
    <t>Итого на обязательное обучение для уровня специалиста среднего звена</t>
  </si>
  <si>
    <t xml:space="preserve">Итого на обязательное обучение </t>
  </si>
  <si>
    <t>К</t>
  </si>
  <si>
    <t>1нед</t>
  </si>
  <si>
    <t>Консультации</t>
  </si>
  <si>
    <t>Ф</t>
  </si>
  <si>
    <t>Всего</t>
  </si>
  <si>
    <t>не более 4 часов в неделю</t>
  </si>
  <si>
    <t>Министерство образования и науки Республики Казахстан                                                      
 Экибастузский  политехнический  колледж</t>
  </si>
  <si>
    <t>Рабочий учебный план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</si>
  <si>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</si>
  <si>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</si>
  <si>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</si>
  <si>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</si>
  <si>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</si>
  <si>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</si>
  <si>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</si>
  <si>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</si>
  <si>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</si>
  <si>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</si>
  <si>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</si>
  <si>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</si>
  <si>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</si>
  <si>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</si>
  <si>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01-07.</t>
  </si>
  <si>
    <t>08--16</t>
  </si>
  <si>
    <t>17--23</t>
  </si>
  <si>
    <t>24--30</t>
  </si>
  <si>
    <t>1--7</t>
  </si>
  <si>
    <t>8--14</t>
  </si>
  <si>
    <t>15--21</t>
  </si>
  <si>
    <t>22--28</t>
  </si>
  <si>
    <t>29--4</t>
  </si>
  <si>
    <t>5--11</t>
  </si>
  <si>
    <t>12--198</t>
  </si>
  <si>
    <t>19--25</t>
  </si>
  <si>
    <t>26--2</t>
  </si>
  <si>
    <t>3--9</t>
  </si>
  <si>
    <t>10--16</t>
  </si>
  <si>
    <t>31--6</t>
  </si>
  <si>
    <t>7--13</t>
  </si>
  <si>
    <t>14--20</t>
  </si>
  <si>
    <t>21--27</t>
  </si>
  <si>
    <t>28--3</t>
  </si>
  <si>
    <t>4--10</t>
  </si>
  <si>
    <t>11--17</t>
  </si>
  <si>
    <t>18--24</t>
  </si>
  <si>
    <t>25--3</t>
  </si>
  <si>
    <t>25--31</t>
  </si>
  <si>
    <t>22-28</t>
  </si>
  <si>
    <t>29--5</t>
  </si>
  <si>
    <t>6--12</t>
  </si>
  <si>
    <t>13--19</t>
  </si>
  <si>
    <t>20--26</t>
  </si>
  <si>
    <t>27--2</t>
  </si>
  <si>
    <t>12--18</t>
  </si>
  <si>
    <t>26--31</t>
  </si>
  <si>
    <t>I</t>
  </si>
  <si>
    <t>Р</t>
  </si>
  <si>
    <t>Сб</t>
  </si>
  <si>
    <t>II</t>
  </si>
  <si>
    <t>Э</t>
  </si>
  <si>
    <t>III</t>
  </si>
  <si>
    <t>Иа</t>
  </si>
  <si>
    <t>IV</t>
  </si>
  <si>
    <t>ДП    6</t>
  </si>
  <si>
    <t>II. Условные обозначения</t>
  </si>
  <si>
    <t xml:space="preserve">III. Сводные данные по бюджету </t>
  </si>
  <si>
    <t>курс</t>
  </si>
  <si>
    <t>Модули обучения</t>
  </si>
  <si>
    <t>Праздничные дни</t>
  </si>
  <si>
    <t>Летние полевые сборы</t>
  </si>
  <si>
    <t>Каникулы</t>
  </si>
  <si>
    <t>Всего недель в учебном году</t>
  </si>
  <si>
    <t>недель</t>
  </si>
  <si>
    <t>часов</t>
  </si>
  <si>
    <t>в неделях</t>
  </si>
  <si>
    <t>Итого</t>
  </si>
  <si>
    <t>19 нед</t>
  </si>
  <si>
    <t>4 курс</t>
  </si>
  <si>
    <r>
      <rPr>
        <b/>
        <sz val="24"/>
        <rFont val="Times New Roman"/>
        <family val="1"/>
        <charset val="204"/>
      </rPr>
      <t>ООД ОО</t>
    </r>
    <r>
      <rPr>
        <sz val="24"/>
        <rFont val="Times New Roman"/>
        <family val="1"/>
        <charset val="204"/>
      </rPr>
      <t>-                     общеобразовательные дисциплины</t>
    </r>
  </si>
  <si>
    <r>
      <rPr>
        <b/>
        <sz val="24"/>
        <rFont val="Times New Roman"/>
        <family val="1"/>
        <charset val="204"/>
      </rPr>
      <t>Сб</t>
    </r>
    <r>
      <rPr>
        <sz val="24"/>
        <rFont val="Times New Roman"/>
        <family val="1"/>
        <charset val="204"/>
      </rPr>
      <t>-                          летние полевые сборы</t>
    </r>
  </si>
  <si>
    <r>
      <rPr>
        <b/>
        <sz val="24"/>
        <rFont val="Times New Roman"/>
        <family val="1"/>
        <charset val="204"/>
      </rPr>
      <t>БМ</t>
    </r>
    <r>
      <rPr>
        <sz val="24"/>
        <rFont val="Times New Roman"/>
        <family val="1"/>
        <charset val="204"/>
      </rPr>
      <t>-
базовый модуль</t>
    </r>
  </si>
  <si>
    <r>
      <t xml:space="preserve">ПМ-
</t>
    </r>
    <r>
      <rPr>
        <sz val="24"/>
        <rFont val="Times New Roman"/>
        <family val="1"/>
        <charset val="204"/>
      </rPr>
      <t>профессиональный модуль</t>
    </r>
  </si>
  <si>
    <r>
      <t xml:space="preserve">э                    </t>
    </r>
    <r>
      <rPr>
        <sz val="24"/>
        <rFont val="Times New Roman"/>
        <family val="1"/>
        <charset val="204"/>
      </rPr>
      <t>промежуточная аттестация</t>
    </r>
  </si>
  <si>
    <r>
      <t xml:space="preserve">Иа-                   </t>
    </r>
    <r>
      <rPr>
        <sz val="24"/>
        <rFont val="Times New Roman"/>
        <family val="1"/>
        <charset val="204"/>
      </rPr>
      <t>итоговая аттестация</t>
    </r>
  </si>
  <si>
    <t xml:space="preserve">Технического и профессионального образования                                                  
</t>
  </si>
  <si>
    <t xml:space="preserve">Русский язык </t>
  </si>
  <si>
    <t>Русская литература</t>
  </si>
  <si>
    <t>Начальная военная  и технологическая подготовка</t>
  </si>
  <si>
    <t xml:space="preserve">Всемирная история </t>
  </si>
  <si>
    <t xml:space="preserve">Валеология </t>
  </si>
  <si>
    <t xml:space="preserve"> Квалификация:</t>
  </si>
  <si>
    <t xml:space="preserve">Код и наименование </t>
  </si>
  <si>
    <t>уровня образования:</t>
  </si>
  <si>
    <t>Специальность :</t>
  </si>
  <si>
    <t>18    нед</t>
  </si>
  <si>
    <t>. Развитие и совершенствование физических качеств</t>
  </si>
  <si>
    <t>. Применение информационно-коммуникационных и цифровых технологий</t>
  </si>
  <si>
    <t xml:space="preserve"> Применение базовых знаний экономики и основ предпринимательства </t>
  </si>
  <si>
    <t>Количество кредитов</t>
  </si>
  <si>
    <t>Основы экономической теории</t>
  </si>
  <si>
    <t>Основы предпринимательской деятельности</t>
  </si>
  <si>
    <t xml:space="preserve"> 12нед</t>
  </si>
  <si>
    <t>12нед</t>
  </si>
  <si>
    <t>6 нед</t>
  </si>
  <si>
    <t>ООД 1</t>
  </si>
  <si>
    <t>БМ 2</t>
  </si>
  <si>
    <t>ПМ 3</t>
  </si>
  <si>
    <t>ООД 1.1</t>
  </si>
  <si>
    <t>ООД 1.2</t>
  </si>
  <si>
    <t>ООД 1.3</t>
  </si>
  <si>
    <t>ООД 1.4</t>
  </si>
  <si>
    <t>ООД 1.5</t>
  </si>
  <si>
    <t>ООД 1.6</t>
  </si>
  <si>
    <t>ООД 1.7</t>
  </si>
  <si>
    <t>ООД 1.8</t>
  </si>
  <si>
    <t>ООД 1.9</t>
  </si>
  <si>
    <t>ООД 1.10</t>
  </si>
  <si>
    <t>ООД 1.11</t>
  </si>
  <si>
    <t>ООД 1.12</t>
  </si>
  <si>
    <t>ООД 1.13</t>
  </si>
  <si>
    <t>ООД 1.14</t>
  </si>
  <si>
    <t>12 нед</t>
  </si>
  <si>
    <t>6нед</t>
  </si>
  <si>
    <t xml:space="preserve"> Применение основ социальных наук для социализации и адаптации в обществе и трудовом коллективе</t>
  </si>
  <si>
    <t xml:space="preserve">Основы философии </t>
  </si>
  <si>
    <t xml:space="preserve">Культурология </t>
  </si>
  <si>
    <t xml:space="preserve">Основы права </t>
  </si>
  <si>
    <t xml:space="preserve">Основы социологии и политологии </t>
  </si>
  <si>
    <t>Профессиональные модули квалификации специалиста среднего звена</t>
  </si>
  <si>
    <t>ПМ3.3</t>
  </si>
  <si>
    <t xml:space="preserve"> 6нед</t>
  </si>
  <si>
    <t>не более 100 часов на учебный год</t>
  </si>
  <si>
    <t>ООД 1     19</t>
  </si>
  <si>
    <t>ООД 1     18</t>
  </si>
  <si>
    <t>ДП -                    дипломное проектирование</t>
  </si>
  <si>
    <t>Р -                                                неделя на праздничные дни</t>
  </si>
  <si>
    <t>К-                                каникулы</t>
  </si>
  <si>
    <t>ФО8</t>
  </si>
  <si>
    <t xml:space="preserve">Введене в специальность </t>
  </si>
  <si>
    <t>07 Инженерные, обрабатывающие и строительные отрасли</t>
  </si>
  <si>
    <t>071 Инженерия и инженерное дело</t>
  </si>
  <si>
    <t>0716 Автотранспортные средства, морские и воздушные суда</t>
  </si>
  <si>
    <t>07161300 - Техническое обслуживание, ремонт и эксплуатация автомобильного транспорта</t>
  </si>
  <si>
    <t>Квалификация:3W07161301- Слесарь по ремонту автомобилей</t>
  </si>
  <si>
    <t>Итого на обязательное обучение квалифицированные рабочие кадры Квалификация:3W07161301- Слесарь по ремонту автомобилей</t>
  </si>
  <si>
    <t xml:space="preserve">Квалификация: 3W07161302- Электрик по ремонту автомобильного электрооборудования </t>
  </si>
  <si>
    <t xml:space="preserve">Итого на обязательное обучение квалифицированные рабочие кадры Квалификация:3W07161302- Электрик по ремонту автомобильного электрооборудования </t>
  </si>
  <si>
    <t xml:space="preserve"> Квалификация:4S07161304-Техник – механик  </t>
  </si>
  <si>
    <t>Обработка деталей</t>
  </si>
  <si>
    <t>Выполнение разборочно-сборочных работ</t>
  </si>
  <si>
    <t>Проведение технического обслуживания автомобиля</t>
  </si>
  <si>
    <t>Проведение технического обслуживания и ремонта электрооборудования автомобиля</t>
  </si>
  <si>
    <t>Выполнение ремонта агрегатов, узлов и приборов автомобиля</t>
  </si>
  <si>
    <t>Выполнение расчёта сметы работ и потребности в материальных ресурсах</t>
  </si>
  <si>
    <t>РО 1.1</t>
  </si>
  <si>
    <t>РО 1.2</t>
  </si>
  <si>
    <t>РО 1.3</t>
  </si>
  <si>
    <t>РО 1.4</t>
  </si>
  <si>
    <t>РО 1.5</t>
  </si>
  <si>
    <t>Применять различные конструкционные материалы.</t>
  </si>
  <si>
    <t>Технология металлов</t>
  </si>
  <si>
    <t>Выполнять обработку материалов.</t>
  </si>
  <si>
    <t>Выполнять чертежи деталей и сборочных единиц.</t>
  </si>
  <si>
    <t>Применять контрольно-измерительные инструменты.</t>
  </si>
  <si>
    <t>Применять систему допусков и посадок, квалитеты и параметры шероховатости.</t>
  </si>
  <si>
    <t>РО 2.1</t>
  </si>
  <si>
    <t>РО 2.2</t>
  </si>
  <si>
    <t>РО 2.3</t>
  </si>
  <si>
    <t>РО 2.4</t>
  </si>
  <si>
    <t>РО 2.5</t>
  </si>
  <si>
    <t>РО 3.1</t>
  </si>
  <si>
    <t>РО 3.2</t>
  </si>
  <si>
    <t>РО 3.3</t>
  </si>
  <si>
    <t>Характеризовать особенности классификации автомобилей.</t>
  </si>
  <si>
    <t>Характеризовать устройство и работу агрегатов, узлов, приборов и систем автомобиля.</t>
  </si>
  <si>
    <t>Выполнять разборочно-сборочные работы агрегатов, узлов и приборов.</t>
  </si>
  <si>
    <t>Соблюдать правила применения инструмента и оборудования.</t>
  </si>
  <si>
    <t>Применять технические жидкости и горюче-смазочные материалы.</t>
  </si>
  <si>
    <t>Характеризовать причины изменения технического состояния автомобиля.</t>
  </si>
  <si>
    <t>Применять технологическое оборудование, и приспособления.</t>
  </si>
  <si>
    <t>Проводить диагностирование, техническое обслуживание и текущий ремонт узлов, механизмов и агрегатов автомобиля.</t>
  </si>
  <si>
    <t>Черчение</t>
  </si>
  <si>
    <t>Основы стандартизации и метрологии</t>
  </si>
  <si>
    <t>Средства и технология диагностирования</t>
  </si>
  <si>
    <t>Устройство автомобилей</t>
  </si>
  <si>
    <t>Автомобильные эксплуатационные материалы</t>
  </si>
  <si>
    <t>Техническое обслуживание автотранспортных средств</t>
  </si>
  <si>
    <t>Ремонт автотранспорта</t>
  </si>
  <si>
    <t>Электрооборудование автомобилей с основами электронного оборудования</t>
  </si>
  <si>
    <t>Теория автомобилей и двигателей</t>
  </si>
  <si>
    <t>Охрана труда и окружающей среды</t>
  </si>
  <si>
    <t>Электротехника с основами электроники</t>
  </si>
  <si>
    <t>Основы технической механики</t>
  </si>
  <si>
    <t xml:space="preserve">Ремонт автотранспорта </t>
  </si>
  <si>
    <t>Средства и технология диагностирования Техническое обслуживание автотранспортных средств</t>
  </si>
  <si>
    <t>Применять электрические и монтажные схемы автомобилей.</t>
  </si>
  <si>
    <t>Проводить технические работы электрооборудования.</t>
  </si>
  <si>
    <t>РО 3.4</t>
  </si>
  <si>
    <t>Соединять и паять провода с приборами и агрегатами электрооборудования.</t>
  </si>
  <si>
    <t>Выполнять проверку деталей и узлов электрооборудования на проверочной аппаратуре и проверочных приспособлениях включая их в сеть.</t>
  </si>
  <si>
    <t>Устанавливать приборы и агрегаты электрооборудования по схеме.</t>
  </si>
  <si>
    <t>Проводить техническое обслуживание оборудования электромобилей.</t>
  </si>
  <si>
    <t>Выполнять работы по техническому обслуживанию аккумуляторного оборудования.</t>
  </si>
  <si>
    <t>Проводить диагностику и ремонт электронных систем управления.</t>
  </si>
  <si>
    <t>Применять основы теоретической механики и сопротивления материалов.</t>
  </si>
  <si>
    <t>Представлять основные характеристики деталей машин.</t>
  </si>
  <si>
    <t>Характеризовать основы теории автомобильных двигателей.</t>
  </si>
  <si>
    <t>Характеризовать эксплуатационные свойства автомобиля.</t>
  </si>
  <si>
    <t>Проводить диагностирование и техническое обслуживание узлов, механизмов и агрегатов автомобиля.</t>
  </si>
  <si>
    <t>Организовывать работу производственных подразделений.</t>
  </si>
  <si>
    <t>Организовывать хранение подвижного состава и материальных ценностей.</t>
  </si>
  <si>
    <t>Оформлять конструкторскую и технологическую документацию.</t>
  </si>
  <si>
    <t>Проектировать производственные зоны и участки автотранспортных предприятий и станций технического обслуживания автомобилей.</t>
  </si>
  <si>
    <t>РО 4.1</t>
  </si>
  <si>
    <t>РО 4.2</t>
  </si>
  <si>
    <t>РО 4.3</t>
  </si>
  <si>
    <t>РО 4.4</t>
  </si>
  <si>
    <t>РО 4.5</t>
  </si>
  <si>
    <t>Разбраковывать детали после разборки и мойки.</t>
  </si>
  <si>
    <t>Составлять дефектные ведомости.</t>
  </si>
  <si>
    <t>Применять способы восстановления деталей.</t>
  </si>
  <si>
    <t>Разрабатывать технологический процесс ремонта.</t>
  </si>
  <si>
    <t>Выполнять нормирование ремонтных работ.</t>
  </si>
  <si>
    <t>Проводить технические работы с электрооборудованием.</t>
  </si>
  <si>
    <t>РО 5.1</t>
  </si>
  <si>
    <t>РО 5.2</t>
  </si>
  <si>
    <t>РО 5.3</t>
  </si>
  <si>
    <t>РО 5.4</t>
  </si>
  <si>
    <t>РО 5.5</t>
  </si>
  <si>
    <t>Устанавливать приборы и агрегаты электрооборудования по схеме, включая их в сеть.</t>
  </si>
  <si>
    <t>Выполнять проверку деталей и узлов электрооборудования на проверочной аппаратуре и проверочных приспособлениях.</t>
  </si>
  <si>
    <t xml:space="preserve"> Характеризовать основы управление автомобильными перевозками в логистических системах.</t>
  </si>
  <si>
    <t>РО 6.1</t>
  </si>
  <si>
    <t>РО 6.2</t>
  </si>
  <si>
    <t>РО 6.3</t>
  </si>
  <si>
    <t>РО 6.4</t>
  </si>
  <si>
    <t>РО 6.5</t>
  </si>
  <si>
    <t>РО 6.6</t>
  </si>
  <si>
    <t>РО 6.7</t>
  </si>
  <si>
    <t>Применять автоматизированные системы управления производством.</t>
  </si>
  <si>
    <t>Управлять автомобилем.</t>
  </si>
  <si>
    <t>Организовывать работу службы безопасности дорожного движения на предприятии транспорта.</t>
  </si>
  <si>
    <t>Проводить анализ условий труда, травмоопасных и вредных факторов в сфере профессиональной деятельности.</t>
  </si>
  <si>
    <t>Разрабатывать инструкции по охране труда, проводит инструктаж сотрудников.</t>
  </si>
  <si>
    <t>Контролировать соблюдение техники безопасности на рабочих местах при проведении технического обслуживания и ремонта.</t>
  </si>
  <si>
    <t xml:space="preserve"> Характеризовать основные особенности деятельности предприятий различных форм собственности.</t>
  </si>
  <si>
    <t>РО 7.1</t>
  </si>
  <si>
    <t>РО 7.2</t>
  </si>
  <si>
    <t>РО 7.3</t>
  </si>
  <si>
    <t>Составлять смету затрат.</t>
  </si>
  <si>
    <t>Определять экономическую эффективность производственных процессов.</t>
  </si>
  <si>
    <t>Транспортная логистика</t>
  </si>
  <si>
    <t>Автоматизированные системы управления</t>
  </si>
  <si>
    <t>Экономика производства</t>
  </si>
  <si>
    <t>Основы экономики</t>
  </si>
  <si>
    <t>Организация и проведение технического обслуживания автомобилей</t>
  </si>
  <si>
    <t xml:space="preserve">Профессиональные модули по рабочей квалификации 3W07161302- Электрик по ремонту автомобильного электрооборудования </t>
  </si>
  <si>
    <t>Профессиональные модули по рабочей квалификации 3W07161301- Слесарь по ремонту автомобилей</t>
  </si>
  <si>
    <t>Основы управления и безопасность движения</t>
  </si>
  <si>
    <t>Техническая механника</t>
  </si>
  <si>
    <t>Техническое обслуживание автотранспортных средтв</t>
  </si>
  <si>
    <t>Средства и технологии диагностирования</t>
  </si>
  <si>
    <t>Эксплуатация автомобильного транспорта</t>
  </si>
  <si>
    <t>Правила и безопасность движения</t>
  </si>
  <si>
    <t>Техническое обслуживание автомобилей</t>
  </si>
  <si>
    <t>Эксплуатация автотранспорта</t>
  </si>
  <si>
    <t>Авитомобильные эксплуатационные материалы</t>
  </si>
  <si>
    <t>Техничесое обслуживание автомобилей</t>
  </si>
  <si>
    <t>Производственное обучение и профессиональная практика</t>
  </si>
  <si>
    <t>в кредитах</t>
  </si>
  <si>
    <t>Понимать морально-нравственные ценности и нормы, формирующие толерантность и активную личностную позицию.</t>
  </si>
  <si>
    <t>Понимать роль и место культуры народов Республики Казахстан в мировой цивилизации.</t>
  </si>
  <si>
    <t>Владеть сведениями об основных отраслях права.</t>
  </si>
  <si>
    <t>Владеть основными понятиями социологии и политологии.</t>
  </si>
  <si>
    <t xml:space="preserve">  РО 4.2</t>
  </si>
  <si>
    <t>ФО9</t>
  </si>
  <si>
    <t xml:space="preserve"> Основы предпринимательской деятельности</t>
  </si>
  <si>
    <t xml:space="preserve">Наименование  модулей и видов  учебной деятельности </t>
  </si>
  <si>
    <t xml:space="preserve"> Владеть основами информационно-коммуникационных технологий.</t>
  </si>
  <si>
    <t>Владеть основными вопросами в области экономической теории.</t>
  </si>
  <si>
    <t>Понимать тенденции развития мировой экономики, основные задачи перехода государства к «зеленой» экономике</t>
  </si>
  <si>
    <t>Владеть научными и законодательными основами организации и ведения предпринимательской деятельности в Республике Казахстан.</t>
  </si>
  <si>
    <t>Соблюдать этику делового общения.</t>
  </si>
  <si>
    <t>Этика и психология в профессиональной деятельности</t>
  </si>
  <si>
    <t>Разработка логистических операции</t>
  </si>
  <si>
    <t>СОГЛАСОВАНО                                 Председатель  индустриального  совета                                           Руководитель ТОО «Строй Бизнес-Екибастуз»                                                                                                                ______       С.С. Кенжебаев          "__"_____________2022г</t>
  </si>
  <si>
    <t>СОГЛАСОВАНО                             Директор                                          ТОО «Гамма Сарыколь»                                                                                                                 ______       Б.А. Киреев            "__"_____________2022г</t>
  </si>
  <si>
    <t xml:space="preserve">УТВЕРЖДАЮ
Руководитель КГП на ПВХ «ЭПК»
__________ А. Манибаев
«___»____________ 2022г
</t>
  </si>
  <si>
    <t xml:space="preserve">3W07161301- Слесарь по ремонту автомобилей                                                                          3W07161302- Электрик по ремонту автомобильного электрооборудования   4S07161304-Техник – механик                                                                                                                                                                                </t>
  </si>
  <si>
    <t xml:space="preserve">Рабочий учебный план разработан на основе типового учебного плана технического и профессионального образования специалиста среднего звена по специальности  07161300 - Техническое обслуживание, ремонт и эксплуатация автомобильного транспорта, квалификация 3W07161301- Слесарь по ремонту автомобилей       3W07161302- Электрик по ремонту автомобильного электрооборудования     4S07161304-Техник – механик     , Государственного общеобязательного стандарта техническогои профессионального образования (ПП РК №604 от 31.10.2018г в редакции приказа МОН РК от 23.07.2021г..)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</si>
  <si>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обучения-очная                                                               нормативный срок обучения на базе основного среднего образования - 
3 года 10 месяцев</t>
  </si>
  <si>
    <t>Рассмотрен на заседании методического совета колледжа. Протокол № 4  от "29"    03       2022 г.</t>
  </si>
  <si>
    <t xml:space="preserve"> Использовать услуги информационно-справочных и интерактивных веб-порталов.</t>
  </si>
  <si>
    <t>Дипломное проетирование</t>
  </si>
  <si>
    <t xml:space="preserve">БМ </t>
  </si>
  <si>
    <t>БМ 1</t>
  </si>
  <si>
    <t>БМ 3</t>
  </si>
  <si>
    <t xml:space="preserve">ПМ </t>
  </si>
  <si>
    <t>ПМ</t>
  </si>
  <si>
    <t>ПМ 1</t>
  </si>
  <si>
    <t>ПМ 2</t>
  </si>
  <si>
    <t>ПМ 4</t>
  </si>
  <si>
    <t>ПМ 5</t>
  </si>
  <si>
    <t>ПМ  6</t>
  </si>
  <si>
    <t>БМ 4</t>
  </si>
  <si>
    <t>ПМ 7</t>
  </si>
  <si>
    <t>РО 7.4</t>
  </si>
  <si>
    <t>РО 7.5</t>
  </si>
  <si>
    <t>РО 7.6</t>
  </si>
  <si>
    <t>РО 7.7</t>
  </si>
  <si>
    <t>ПМ 8</t>
  </si>
  <si>
    <t>РО 8.1</t>
  </si>
  <si>
    <t>РО 8.2</t>
  </si>
  <si>
    <t>РО 8.3</t>
  </si>
  <si>
    <t>РО 8.4</t>
  </si>
  <si>
    <t>РО 8.5</t>
  </si>
  <si>
    <t>ПМ 9</t>
  </si>
  <si>
    <t>РО 9.1</t>
  </si>
  <si>
    <t>РО 9.2</t>
  </si>
  <si>
    <t>РО 9.3</t>
  </si>
  <si>
    <t>РО 9.4</t>
  </si>
  <si>
    <t>РО 9.5</t>
  </si>
  <si>
    <t>РО 9.6</t>
  </si>
  <si>
    <t>РО 9.7</t>
  </si>
  <si>
    <t>ПМ 10</t>
  </si>
  <si>
    <t>РО 10.1</t>
  </si>
  <si>
    <t>РО 10.2</t>
  </si>
  <si>
    <t>РО 10.3</t>
  </si>
  <si>
    <t>РО 10.4</t>
  </si>
  <si>
    <t>РО 10.5</t>
  </si>
  <si>
    <t>ПМ 11</t>
  </si>
  <si>
    <t>РО 11.1</t>
  </si>
  <si>
    <t>РО 11.2</t>
  </si>
  <si>
    <t>РО 11.3</t>
  </si>
  <si>
    <t>РО 11.4</t>
  </si>
  <si>
    <t>РО 11.5</t>
  </si>
  <si>
    <t>РО 11.6</t>
  </si>
  <si>
    <t>ПМ 12</t>
  </si>
  <si>
    <t>РО 12.1</t>
  </si>
  <si>
    <t>РО 12.2</t>
  </si>
  <si>
    <t>РО 12.3</t>
  </si>
  <si>
    <t>РО 12.4</t>
  </si>
  <si>
    <t>РО 12.5</t>
  </si>
  <si>
    <t>РО 12.6</t>
  </si>
  <si>
    <t>РО 12.7</t>
  </si>
  <si>
    <t>ПМ 13</t>
  </si>
  <si>
    <t>РО 13.1</t>
  </si>
  <si>
    <t>РО 13.2</t>
  </si>
  <si>
    <t>РО 13.3</t>
  </si>
  <si>
    <r>
      <t xml:space="preserve">БМ.1 БМ.2  БМ.3  ПМ 1             </t>
    </r>
    <r>
      <rPr>
        <b/>
        <sz val="24"/>
        <rFont val="Times New Roman"/>
        <family val="1"/>
        <charset val="204"/>
      </rPr>
      <t>12</t>
    </r>
  </si>
  <si>
    <t>ПМ 1        6</t>
  </si>
  <si>
    <t>БМ.1   ПМ2  ПМ.3            12</t>
  </si>
  <si>
    <t>БМ1  ПМ4  ПМ5      6</t>
  </si>
  <si>
    <t>ПМ 4   6</t>
  </si>
  <si>
    <t>ПМ5   6</t>
  </si>
  <si>
    <t>БМ1 БМ 4. ПМ 7  ПМ8 ПМ9    12</t>
  </si>
  <si>
    <t>ПМ9   6</t>
  </si>
  <si>
    <t>БМ1 ПМ10  ПМ11   ПМ12   ПМ13   6</t>
  </si>
  <si>
    <t>ПМ11    6</t>
  </si>
  <si>
    <t>8 нед</t>
  </si>
  <si>
    <t>8  нед</t>
  </si>
  <si>
    <r>
      <t xml:space="preserve">Э             </t>
    </r>
    <r>
      <rPr>
        <b/>
        <sz val="24"/>
        <color rgb="FF00B050"/>
        <rFont val="Times New Roman"/>
        <family val="1"/>
        <charset val="204"/>
      </rPr>
      <t xml:space="preserve">    К</t>
    </r>
  </si>
  <si>
    <t>ПМ 3     8</t>
  </si>
  <si>
    <r>
      <t xml:space="preserve">Э             </t>
    </r>
    <r>
      <rPr>
        <b/>
        <sz val="24"/>
        <color rgb="FF00B050"/>
        <rFont val="Times New Roman"/>
        <family val="1"/>
        <charset val="204"/>
      </rPr>
      <t xml:space="preserve">  </t>
    </r>
  </si>
  <si>
    <t>БМ.1   ПМ6           12</t>
  </si>
  <si>
    <t>ПМ 6     8</t>
  </si>
  <si>
    <t xml:space="preserve">  Совершенствовать физические качества и психофизиологические способности. </t>
  </si>
  <si>
    <t>Совершенствовать физические качества и психофизиологические способности.</t>
  </si>
  <si>
    <t>Укреплять здоровье и соблюдать принципы здорового образа жизни.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</si>
</sst>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8">
    <font>
      <sz val="10"/>
      <name val="Arial Cyr"/>
      <charset val="204"/>
    </font>
    <font>
      <b/>
      <sz val="12"/>
      <name val="Time Roman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24"/>
      <name val="Times New Roman"/>
      <family val="1"/>
      <charset val="204"/>
    </font>
    <font>
      <sz val="10"/>
      <name val="MS Sans Serif"/>
      <family val="2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sz val="10"/>
      <color rgb="FFC00000"/>
      <name val="Arial Cyr"/>
      <charset val="204"/>
    </font>
    <font>
      <b/>
      <sz val="14"/>
      <color rgb="FFC00000"/>
      <name val="Times New Roman"/>
      <family val="1"/>
      <charset val="204"/>
    </font>
    <font>
      <b/>
      <sz val="12"/>
      <color rgb="FFC0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0"/>
      <color rgb="FF0070C0"/>
      <name val="Arial Cyr"/>
      <charset val="204"/>
    </font>
    <font>
      <b/>
      <sz val="72"/>
      <name val="Times New Roman"/>
      <family val="1"/>
      <charset val="204"/>
    </font>
    <font>
      <sz val="48"/>
      <name val="Times New Roman"/>
      <family val="1"/>
      <charset val="204"/>
    </font>
    <font>
      <sz val="48"/>
      <name val="Arial Cyr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Arial Cyr"/>
      <charset val="204"/>
    </font>
    <font>
      <sz val="24"/>
      <name val="Arial Cyr"/>
      <charset val="204"/>
    </font>
    <font>
      <b/>
      <sz val="36"/>
      <color theme="1"/>
      <name val="Times New Roman"/>
      <family val="1"/>
      <charset val="204"/>
    </font>
    <font>
      <b/>
      <sz val="36"/>
      <color rgb="FF00B050"/>
      <name val="Times New Roman"/>
      <family val="1"/>
      <charset val="204"/>
    </font>
    <font>
      <b/>
      <sz val="36"/>
      <color rgb="FF00B0F0"/>
      <name val="Times New Roman"/>
      <family val="1"/>
      <charset val="204"/>
    </font>
    <font>
      <b/>
      <sz val="36"/>
      <color rgb="FFC00000"/>
      <name val="Times New Roman"/>
      <family val="1"/>
      <charset val="204"/>
    </font>
    <font>
      <sz val="36"/>
      <name val="MS Sans Serif"/>
      <family val="2"/>
      <charset val="204"/>
    </font>
    <font>
      <sz val="36"/>
      <name val="Arial"/>
      <family val="2"/>
      <charset val="204"/>
    </font>
    <font>
      <b/>
      <sz val="28"/>
      <color theme="4" tint="-0.49998474074526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indexed="36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rgb="FFC00000"/>
      <name val="Arial Cyr"/>
      <charset val="204"/>
    </font>
    <font>
      <b/>
      <sz val="10"/>
      <color rgb="FFFF0000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sz val="26"/>
      <name val="Arial Cyr"/>
      <charset val="204"/>
    </font>
    <font>
      <b/>
      <sz val="14"/>
      <color theme="4"/>
      <name val="Times New Roman"/>
      <family val="1"/>
      <charset val="204"/>
    </font>
    <font>
      <b/>
      <sz val="10"/>
      <color theme="4"/>
      <name val="Arial Cyr"/>
      <charset val="204"/>
    </font>
    <font>
      <b/>
      <sz val="20"/>
      <color rgb="FFC00000"/>
      <name val="Arial Cyr"/>
      <charset val="204"/>
    </font>
    <font>
      <b/>
      <sz val="28"/>
      <color rgb="FFC00000"/>
      <name val="Arial Cyr"/>
      <charset val="204"/>
    </font>
    <font>
      <b/>
      <sz val="16"/>
      <color rgb="FF0070C0"/>
      <name val="Times New Roman"/>
      <family val="1"/>
      <charset val="204"/>
    </font>
    <font>
      <b/>
      <sz val="16"/>
      <color rgb="FF0070C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36"/>
      <color theme="0"/>
      <name val="MS Sans Serif"/>
      <family val="2"/>
      <charset val="204"/>
    </font>
    <font>
      <sz val="10"/>
      <color theme="0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0"/>
      <color rgb="FFC0000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b/>
      <sz val="24"/>
      <color rgb="FF00B05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44" fontId="6" fillId="0" borderId="0" applyFont="0" applyFill="0" applyBorder="0" applyAlignment="0" applyProtection="0"/>
  </cellStyleXfs>
  <cellXfs count="1071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9" fillId="0" borderId="0" xfId="1" applyFont="1" applyAlignment="1"/>
    <xf numFmtId="0" fontId="9" fillId="0" borderId="0" xfId="1" applyFont="1" applyBorder="1" applyAlignment="1"/>
    <xf numFmtId="0" fontId="9" fillId="0" borderId="0" xfId="1" applyNumberFormat="1" applyFont="1" applyFill="1" applyBorder="1" applyAlignment="1" applyProtection="1">
      <alignment vertical="top" wrapText="1"/>
    </xf>
    <xf numFmtId="44" fontId="9" fillId="0" borderId="0" xfId="2" applyFont="1" applyAlignment="1">
      <alignment wrapText="1"/>
    </xf>
    <xf numFmtId="0" fontId="26" fillId="0" borderId="0" xfId="0" applyFont="1"/>
    <xf numFmtId="0" fontId="27" fillId="0" borderId="0" xfId="1" applyFont="1" applyAlignment="1"/>
    <xf numFmtId="0" fontId="29" fillId="0" borderId="0" xfId="0" applyFont="1"/>
    <xf numFmtId="0" fontId="25" fillId="0" borderId="0" xfId="1" applyFont="1" applyBorder="1" applyAlignment="1"/>
    <xf numFmtId="0" fontId="28" fillId="0" borderId="1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16" fontId="31" fillId="0" borderId="1" xfId="0" applyNumberFormat="1" applyFont="1" applyFill="1" applyBorder="1" applyAlignment="1">
      <alignment horizontal="center" textRotation="90" wrapText="1"/>
    </xf>
    <xf numFmtId="17" fontId="31" fillId="0" borderId="1" xfId="0" applyNumberFormat="1" applyFont="1" applyFill="1" applyBorder="1" applyAlignment="1">
      <alignment horizontal="center" textRotation="90" wrapText="1"/>
    </xf>
    <xf numFmtId="0" fontId="31" fillId="0" borderId="1" xfId="0" applyFont="1" applyFill="1" applyBorder="1" applyAlignment="1">
      <alignment horizontal="center" textRotation="90" wrapText="1"/>
    </xf>
    <xf numFmtId="0" fontId="31" fillId="0" borderId="16" xfId="0" applyFont="1" applyFill="1" applyBorder="1" applyAlignment="1">
      <alignment horizontal="center" textRotation="90" wrapText="1"/>
    </xf>
    <xf numFmtId="0" fontId="28" fillId="0" borderId="15" xfId="1" applyFont="1" applyBorder="1" applyAlignment="1">
      <alignment horizontal="center" vertical="center"/>
    </xf>
    <xf numFmtId="0" fontId="32" fillId="7" borderId="1" xfId="1" applyFont="1" applyFill="1" applyBorder="1" applyAlignment="1">
      <alignment horizontal="center"/>
    </xf>
    <xf numFmtId="0" fontId="33" fillId="3" borderId="1" xfId="1" applyFont="1" applyFill="1" applyBorder="1" applyAlignment="1">
      <alignment horizontal="center"/>
    </xf>
    <xf numFmtId="0" fontId="34" fillId="8" borderId="1" xfId="1" applyFont="1" applyFill="1" applyBorder="1" applyAlignment="1">
      <alignment horizontal="center"/>
    </xf>
    <xf numFmtId="0" fontId="28" fillId="0" borderId="22" xfId="1" applyFont="1" applyFill="1" applyBorder="1" applyAlignment="1">
      <alignment horizontal="center"/>
    </xf>
    <xf numFmtId="0" fontId="29" fillId="0" borderId="0" xfId="1" applyFont="1" applyAlignment="1"/>
    <xf numFmtId="0" fontId="35" fillId="0" borderId="0" xfId="1" applyFont="1" applyAlignment="1"/>
    <xf numFmtId="0" fontId="36" fillId="0" borderId="0" xfId="1" applyFont="1" applyBorder="1" applyAlignment="1">
      <alignment vertical="top" wrapText="1"/>
    </xf>
    <xf numFmtId="0" fontId="29" fillId="0" borderId="0" xfId="1" applyFont="1" applyBorder="1" applyAlignment="1"/>
    <xf numFmtId="0" fontId="37" fillId="0" borderId="16" xfId="1" applyFont="1" applyFill="1" applyBorder="1" applyAlignment="1">
      <alignment horizontal="center"/>
    </xf>
    <xf numFmtId="0" fontId="39" fillId="10" borderId="16" xfId="1" applyFont="1" applyFill="1" applyBorder="1" applyAlignment="1">
      <alignment horizontal="center" vertical="center"/>
    </xf>
    <xf numFmtId="0" fontId="26" fillId="0" borderId="0" xfId="0" applyFont="1" applyBorder="1"/>
    <xf numFmtId="0" fontId="29" fillId="0" borderId="0" xfId="0" applyFont="1" applyBorder="1"/>
    <xf numFmtId="0" fontId="9" fillId="0" borderId="0" xfId="1" applyFont="1" applyBorder="1" applyAlignment="1">
      <alignment wrapText="1"/>
    </xf>
    <xf numFmtId="0" fontId="0" fillId="0" borderId="0" xfId="0" applyBorder="1"/>
    <xf numFmtId="0" fontId="9" fillId="0" borderId="0" xfId="1" applyFont="1" applyBorder="1" applyAlignment="1">
      <alignment horizontal="left" vertical="top" wrapText="1"/>
    </xf>
    <xf numFmtId="0" fontId="11" fillId="14" borderId="1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left" vertical="center" wrapText="1"/>
    </xf>
    <xf numFmtId="0" fontId="11" fillId="14" borderId="16" xfId="0" applyFont="1" applyFill="1" applyBorder="1" applyAlignment="1">
      <alignment horizontal="left" vertical="center" wrapText="1"/>
    </xf>
    <xf numFmtId="0" fontId="13" fillId="14" borderId="61" xfId="0" applyFont="1" applyFill="1" applyBorder="1" applyAlignment="1">
      <alignment horizontal="left" vertical="center" wrapText="1"/>
    </xf>
    <xf numFmtId="0" fontId="22" fillId="11" borderId="46" xfId="0" applyFont="1" applyFill="1" applyBorder="1" applyAlignment="1">
      <alignment horizontal="left" vertical="center" wrapText="1"/>
    </xf>
    <xf numFmtId="0" fontId="22" fillId="11" borderId="49" xfId="0" applyFont="1" applyFill="1" applyBorder="1" applyAlignment="1">
      <alignment horizontal="left" vertical="center" wrapText="1"/>
    </xf>
    <xf numFmtId="0" fontId="22" fillId="11" borderId="47" xfId="0" applyFont="1" applyFill="1" applyBorder="1" applyAlignment="1">
      <alignment horizontal="left" vertical="center" wrapText="1"/>
    </xf>
    <xf numFmtId="0" fontId="22" fillId="11" borderId="48" xfId="0" applyFont="1" applyFill="1" applyBorder="1" applyAlignment="1">
      <alignment horizontal="left" vertical="center" wrapText="1"/>
    </xf>
    <xf numFmtId="0" fontId="17" fillId="14" borderId="61" xfId="0" applyFont="1" applyFill="1" applyBorder="1" applyAlignment="1">
      <alignment horizontal="center" vertical="center" wrapText="1"/>
    </xf>
    <xf numFmtId="0" fontId="13" fillId="14" borderId="61" xfId="0" applyFont="1" applyFill="1" applyBorder="1" applyAlignment="1">
      <alignment horizontal="center" vertical="center" wrapText="1"/>
    </xf>
    <xf numFmtId="0" fontId="13" fillId="14" borderId="58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vertical="center"/>
    </xf>
    <xf numFmtId="0" fontId="11" fillId="14" borderId="2" xfId="0" applyFont="1" applyFill="1" applyBorder="1" applyAlignment="1">
      <alignment vertical="center" wrapText="1"/>
    </xf>
    <xf numFmtId="0" fontId="11" fillId="14" borderId="37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left" vertical="center" wrapText="1"/>
    </xf>
    <xf numFmtId="0" fontId="50" fillId="14" borderId="6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top" wrapText="1"/>
    </xf>
    <xf numFmtId="0" fontId="5" fillId="14" borderId="0" xfId="0" applyNumberFormat="1" applyFont="1" applyFill="1" applyBorder="1" applyAlignment="1" applyProtection="1">
      <alignment horizontal="center" vertical="center"/>
    </xf>
    <xf numFmtId="16" fontId="31" fillId="0" borderId="27" xfId="0" applyNumberFormat="1" applyFont="1" applyFill="1" applyBorder="1" applyAlignment="1">
      <alignment horizontal="center" textRotation="90" wrapText="1"/>
    </xf>
    <xf numFmtId="17" fontId="31" fillId="0" borderId="26" xfId="0" applyNumberFormat="1" applyFont="1" applyFill="1" applyBorder="1" applyAlignment="1">
      <alignment horizontal="center" textRotation="90" wrapText="1"/>
    </xf>
    <xf numFmtId="0" fontId="31" fillId="0" borderId="26" xfId="0" applyFont="1" applyFill="1" applyBorder="1" applyAlignment="1">
      <alignment horizontal="center" textRotation="90" wrapText="1"/>
    </xf>
    <xf numFmtId="16" fontId="31" fillId="0" borderId="26" xfId="0" applyNumberFormat="1" applyFont="1" applyFill="1" applyBorder="1" applyAlignment="1">
      <alignment horizontal="center" textRotation="90" wrapText="1"/>
    </xf>
    <xf numFmtId="16" fontId="31" fillId="0" borderId="68" xfId="0" applyNumberFormat="1" applyFont="1" applyFill="1" applyBorder="1" applyAlignment="1">
      <alignment horizontal="center" textRotation="90" wrapText="1"/>
    </xf>
    <xf numFmtId="17" fontId="31" fillId="0" borderId="28" xfId="0" applyNumberFormat="1" applyFont="1" applyFill="1" applyBorder="1" applyAlignment="1">
      <alignment horizontal="center" textRotation="90" wrapText="1"/>
    </xf>
    <xf numFmtId="0" fontId="31" fillId="0" borderId="28" xfId="0" applyFont="1" applyFill="1" applyBorder="1" applyAlignment="1">
      <alignment horizontal="center" textRotation="90" wrapText="1"/>
    </xf>
    <xf numFmtId="0" fontId="27" fillId="0" borderId="30" xfId="1" applyNumberFormat="1" applyFont="1" applyFill="1" applyBorder="1" applyAlignment="1" applyProtection="1">
      <alignment textRotation="90"/>
    </xf>
    <xf numFmtId="0" fontId="34" fillId="8" borderId="2" xfId="1" applyFont="1" applyFill="1" applyBorder="1" applyAlignment="1">
      <alignment horizontal="center"/>
    </xf>
    <xf numFmtId="0" fontId="39" fillId="10" borderId="2" xfId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 textRotation="90" wrapText="1"/>
    </xf>
    <xf numFmtId="0" fontId="0" fillId="14" borderId="1" xfId="0" applyFill="1" applyBorder="1" applyAlignment="1">
      <alignment horizontal="center" vertical="center" textRotation="90" wrapText="1"/>
    </xf>
    <xf numFmtId="0" fontId="0" fillId="14" borderId="37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39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left" vertical="center" wrapText="1"/>
    </xf>
    <xf numFmtId="0" fontId="40" fillId="14" borderId="15" xfId="0" applyNumberFormat="1" applyFont="1" applyFill="1" applyBorder="1" applyAlignment="1">
      <alignment horizontal="center" vertical="center"/>
    </xf>
    <xf numFmtId="0" fontId="40" fillId="14" borderId="1" xfId="0" applyNumberFormat="1" applyFont="1" applyFill="1" applyBorder="1" applyAlignment="1">
      <alignment horizontal="center" vertical="center"/>
    </xf>
    <xf numFmtId="0" fontId="40" fillId="14" borderId="16" xfId="0" applyNumberFormat="1" applyFont="1" applyFill="1" applyBorder="1" applyAlignment="1">
      <alignment horizontal="center" vertical="center"/>
    </xf>
    <xf numFmtId="0" fontId="40" fillId="14" borderId="3" xfId="0" applyNumberFormat="1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40" fillId="14" borderId="2" xfId="0" applyNumberFormat="1" applyFont="1" applyFill="1" applyBorder="1" applyAlignment="1">
      <alignment horizontal="center" vertical="center"/>
    </xf>
    <xf numFmtId="0" fontId="11" fillId="14" borderId="1" xfId="0" applyNumberFormat="1" applyFont="1" applyFill="1" applyBorder="1" applyAlignment="1">
      <alignment horizontal="center" vertical="center"/>
    </xf>
    <xf numFmtId="0" fontId="11" fillId="14" borderId="16" xfId="0" applyNumberFormat="1" applyFont="1" applyFill="1" applyBorder="1" applyAlignment="1">
      <alignment horizontal="center" vertical="center"/>
    </xf>
    <xf numFmtId="0" fontId="11" fillId="14" borderId="15" xfId="0" applyNumberFormat="1" applyFont="1" applyFill="1" applyBorder="1" applyAlignment="1">
      <alignment horizontal="center" vertical="center"/>
    </xf>
    <xf numFmtId="0" fontId="11" fillId="14" borderId="2" xfId="0" applyNumberFormat="1" applyFont="1" applyFill="1" applyBorder="1" applyAlignment="1">
      <alignment horizontal="center" vertical="center"/>
    </xf>
    <xf numFmtId="0" fontId="11" fillId="14" borderId="1" xfId="0" applyNumberFormat="1" applyFont="1" applyFill="1" applyBorder="1" applyAlignment="1">
      <alignment vertical="center"/>
    </xf>
    <xf numFmtId="0" fontId="11" fillId="14" borderId="16" xfId="0" applyNumberFormat="1" applyFont="1" applyFill="1" applyBorder="1" applyAlignment="1">
      <alignment vertical="center"/>
    </xf>
    <xf numFmtId="0" fontId="11" fillId="14" borderId="15" xfId="0" applyNumberFormat="1" applyFont="1" applyFill="1" applyBorder="1" applyAlignment="1">
      <alignment vertical="center"/>
    </xf>
    <xf numFmtId="0" fontId="11" fillId="14" borderId="2" xfId="0" applyNumberFormat="1" applyFont="1" applyFill="1" applyBorder="1" applyAlignment="1">
      <alignment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left" vertical="center" wrapText="1"/>
    </xf>
    <xf numFmtId="0" fontId="11" fillId="14" borderId="53" xfId="0" applyFont="1" applyFill="1" applyBorder="1" applyAlignment="1">
      <alignment horizontal="center" vertical="center" wrapText="1"/>
    </xf>
    <xf numFmtId="0" fontId="11" fillId="14" borderId="54" xfId="0" applyFont="1" applyFill="1" applyBorder="1" applyAlignment="1">
      <alignment horizontal="center" vertical="center" wrapText="1"/>
    </xf>
    <xf numFmtId="0" fontId="13" fillId="14" borderId="58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16" fontId="11" fillId="14" borderId="19" xfId="0" applyNumberFormat="1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54" xfId="0" applyFont="1" applyFill="1" applyBorder="1" applyAlignment="1">
      <alignment horizontal="center" vertical="center"/>
    </xf>
    <xf numFmtId="0" fontId="11" fillId="14" borderId="53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left" vertical="center"/>
    </xf>
    <xf numFmtId="0" fontId="13" fillId="14" borderId="2" xfId="0" applyFont="1" applyFill="1" applyBorder="1" applyAlignment="1">
      <alignment horizontal="left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1" fillId="14" borderId="24" xfId="0" applyFont="1" applyFill="1" applyBorder="1" applyAlignment="1">
      <alignment horizontal="left" vertical="center" wrapText="1"/>
    </xf>
    <xf numFmtId="0" fontId="11" fillId="14" borderId="25" xfId="0" applyFont="1" applyFill="1" applyBorder="1" applyAlignment="1">
      <alignment horizontal="left" vertical="center" wrapText="1"/>
    </xf>
    <xf numFmtId="0" fontId="13" fillId="14" borderId="62" xfId="0" applyFont="1" applyFill="1" applyBorder="1" applyAlignment="1">
      <alignment horizontal="left" vertical="center" wrapText="1"/>
    </xf>
    <xf numFmtId="0" fontId="11" fillId="14" borderId="35" xfId="0" applyFont="1" applyFill="1" applyBorder="1" applyAlignment="1">
      <alignment horizontal="left" vertical="center" wrapText="1"/>
    </xf>
    <xf numFmtId="0" fontId="11" fillId="14" borderId="53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54" xfId="0" applyFont="1" applyFill="1" applyBorder="1" applyAlignment="1">
      <alignment horizontal="left" vertical="center" wrapText="1"/>
    </xf>
    <xf numFmtId="0" fontId="11" fillId="14" borderId="3" xfId="0" applyFont="1" applyFill="1" applyBorder="1" applyAlignment="1">
      <alignment horizontal="left" vertical="center" wrapText="1"/>
    </xf>
    <xf numFmtId="0" fontId="11" fillId="14" borderId="20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14" borderId="38" xfId="0" applyFont="1" applyFill="1" applyBorder="1" applyAlignment="1">
      <alignment horizontal="left" vertical="center" wrapText="1"/>
    </xf>
    <xf numFmtId="0" fontId="11" fillId="14" borderId="38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left" vertical="center" wrapText="1"/>
    </xf>
    <xf numFmtId="0" fontId="11" fillId="14" borderId="25" xfId="0" applyFont="1" applyFill="1" applyBorder="1" applyAlignment="1">
      <alignment horizontal="left" vertical="center"/>
    </xf>
    <xf numFmtId="0" fontId="40" fillId="14" borderId="38" xfId="0" applyFont="1" applyFill="1" applyBorder="1" applyAlignment="1">
      <alignment horizontal="left" vertical="center" wrapText="1"/>
    </xf>
    <xf numFmtId="0" fontId="40" fillId="14" borderId="37" xfId="0" applyNumberFormat="1" applyFont="1" applyFill="1" applyBorder="1" applyAlignment="1">
      <alignment horizontal="center" vertical="center"/>
    </xf>
    <xf numFmtId="0" fontId="40" fillId="14" borderId="6" xfId="0" applyNumberFormat="1" applyFont="1" applyFill="1" applyBorder="1" applyAlignment="1">
      <alignment horizontal="center" vertical="center"/>
    </xf>
    <xf numFmtId="0" fontId="40" fillId="14" borderId="39" xfId="0" applyNumberFormat="1" applyFont="1" applyFill="1" applyBorder="1" applyAlignment="1">
      <alignment horizontal="center" vertical="center"/>
    </xf>
    <xf numFmtId="0" fontId="40" fillId="14" borderId="7" xfId="0" applyNumberFormat="1" applyFont="1" applyFill="1" applyBorder="1" applyAlignment="1">
      <alignment horizontal="center" vertical="center"/>
    </xf>
    <xf numFmtId="0" fontId="40" fillId="14" borderId="6" xfId="0" applyFont="1" applyFill="1" applyBorder="1" applyAlignment="1">
      <alignment horizontal="center" vertical="center"/>
    </xf>
    <xf numFmtId="0" fontId="40" fillId="14" borderId="38" xfId="0" applyNumberFormat="1" applyFont="1" applyFill="1" applyBorder="1" applyAlignment="1">
      <alignment horizontal="center" vertical="center"/>
    </xf>
    <xf numFmtId="0" fontId="11" fillId="14" borderId="6" xfId="0" applyNumberFormat="1" applyFont="1" applyFill="1" applyBorder="1" applyAlignment="1">
      <alignment horizontal="center" vertical="center"/>
    </xf>
    <xf numFmtId="0" fontId="11" fillId="14" borderId="39" xfId="0" applyNumberFormat="1" applyFont="1" applyFill="1" applyBorder="1" applyAlignment="1">
      <alignment horizontal="center" vertical="center"/>
    </xf>
    <xf numFmtId="0" fontId="11" fillId="14" borderId="37" xfId="0" applyNumberFormat="1" applyFont="1" applyFill="1" applyBorder="1" applyAlignment="1">
      <alignment horizontal="center" vertical="center"/>
    </xf>
    <xf numFmtId="0" fontId="11" fillId="14" borderId="38" xfId="0" applyNumberFormat="1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40" fillId="14" borderId="53" xfId="0" applyNumberFormat="1" applyFont="1" applyFill="1" applyBorder="1" applyAlignment="1">
      <alignment horizontal="center" vertical="center"/>
    </xf>
    <xf numFmtId="0" fontId="40" fillId="14" borderId="21" xfId="0" applyNumberFormat="1" applyFont="1" applyFill="1" applyBorder="1" applyAlignment="1">
      <alignment horizontal="center" vertical="center"/>
    </xf>
    <xf numFmtId="0" fontId="40" fillId="14" borderId="54" xfId="0" applyNumberFormat="1" applyFont="1" applyFill="1" applyBorder="1" applyAlignment="1">
      <alignment horizontal="center" vertical="center"/>
    </xf>
    <xf numFmtId="0" fontId="40" fillId="14" borderId="20" xfId="0" applyNumberFormat="1" applyFont="1" applyFill="1" applyBorder="1" applyAlignment="1">
      <alignment horizontal="center" vertical="center"/>
    </xf>
    <xf numFmtId="0" fontId="40" fillId="14" borderId="19" xfId="0" applyNumberFormat="1" applyFont="1" applyFill="1" applyBorder="1" applyAlignment="1">
      <alignment horizontal="center" vertical="center"/>
    </xf>
    <xf numFmtId="0" fontId="11" fillId="14" borderId="21" xfId="0" applyNumberFormat="1" applyFont="1" applyFill="1" applyBorder="1" applyAlignment="1">
      <alignment horizontal="center" vertical="center"/>
    </xf>
    <xf numFmtId="0" fontId="11" fillId="14" borderId="54" xfId="0" applyNumberFormat="1" applyFont="1" applyFill="1" applyBorder="1" applyAlignment="1">
      <alignment horizontal="center" vertical="center"/>
    </xf>
    <xf numFmtId="0" fontId="11" fillId="14" borderId="53" xfId="0" applyNumberFormat="1" applyFont="1" applyFill="1" applyBorder="1" applyAlignment="1">
      <alignment horizontal="center" vertical="center"/>
    </xf>
    <xf numFmtId="0" fontId="11" fillId="14" borderId="19" xfId="0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16" fontId="11" fillId="14" borderId="38" xfId="0" applyNumberFormat="1" applyFont="1" applyFill="1" applyBorder="1" applyAlignment="1">
      <alignment horizontal="center" vertical="center" wrapText="1"/>
    </xf>
    <xf numFmtId="0" fontId="11" fillId="14" borderId="37" xfId="0" applyFont="1" applyFill="1" applyBorder="1" applyAlignment="1">
      <alignment horizontal="center" vertical="center"/>
    </xf>
    <xf numFmtId="0" fontId="21" fillId="15" borderId="46" xfId="0" applyFont="1" applyFill="1" applyBorder="1" applyAlignment="1">
      <alignment horizontal="center" vertical="center" wrapText="1"/>
    </xf>
    <xf numFmtId="0" fontId="21" fillId="15" borderId="47" xfId="0" applyFont="1" applyFill="1" applyBorder="1" applyAlignment="1">
      <alignment horizontal="center" vertical="center" wrapText="1"/>
    </xf>
    <xf numFmtId="0" fontId="21" fillId="15" borderId="48" xfId="0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 wrapText="1"/>
    </xf>
    <xf numFmtId="0" fontId="21" fillId="15" borderId="55" xfId="0" applyFont="1" applyFill="1" applyBorder="1" applyAlignment="1">
      <alignment horizontal="center" vertical="center" wrapText="1"/>
    </xf>
    <xf numFmtId="0" fontId="21" fillId="15" borderId="49" xfId="0" applyFont="1" applyFill="1" applyBorder="1" applyAlignment="1">
      <alignment horizontal="center" vertical="center" wrapText="1"/>
    </xf>
    <xf numFmtId="0" fontId="11" fillId="14" borderId="42" xfId="0" applyFont="1" applyFill="1" applyBorder="1" applyAlignment="1">
      <alignment horizontal="center" vertical="center" wrapText="1"/>
    </xf>
    <xf numFmtId="0" fontId="11" fillId="14" borderId="56" xfId="0" applyFont="1" applyFill="1" applyBorder="1" applyAlignment="1">
      <alignment horizontal="center" vertical="center" wrapText="1"/>
    </xf>
    <xf numFmtId="0" fontId="11" fillId="14" borderId="70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 wrapText="1"/>
    </xf>
    <xf numFmtId="0" fontId="11" fillId="14" borderId="43" xfId="0" applyFont="1" applyFill="1" applyBorder="1" applyAlignment="1">
      <alignment horizontal="center" vertical="center" wrapText="1"/>
    </xf>
    <xf numFmtId="0" fontId="11" fillId="14" borderId="70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3" fillId="14" borderId="66" xfId="0" applyFont="1" applyFill="1" applyBorder="1" applyAlignment="1">
      <alignment horizontal="center" vertical="center" wrapText="1"/>
    </xf>
    <xf numFmtId="0" fontId="13" fillId="14" borderId="72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48" xfId="0" applyFont="1" applyFill="1" applyBorder="1" applyAlignment="1">
      <alignment horizontal="center" vertical="center" wrapText="1"/>
    </xf>
    <xf numFmtId="0" fontId="13" fillId="11" borderId="48" xfId="0" applyFont="1" applyFill="1" applyBorder="1" applyAlignment="1">
      <alignment horizontal="center" vertical="center"/>
    </xf>
    <xf numFmtId="0" fontId="13" fillId="11" borderId="55" xfId="0" applyFont="1" applyFill="1" applyBorder="1" applyAlignment="1">
      <alignment horizontal="center" vertical="center"/>
    </xf>
    <xf numFmtId="0" fontId="13" fillId="11" borderId="47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/>
    </xf>
    <xf numFmtId="0" fontId="11" fillId="14" borderId="39" xfId="0" applyFont="1" applyFill="1" applyBorder="1" applyAlignment="1">
      <alignment horizontal="left" vertical="center" wrapText="1"/>
    </xf>
    <xf numFmtId="0" fontId="17" fillId="14" borderId="53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7" fillId="14" borderId="58" xfId="0" applyFont="1" applyFill="1" applyBorder="1" applyAlignment="1">
      <alignment horizontal="center" vertical="center" wrapText="1"/>
    </xf>
    <xf numFmtId="0" fontId="17" fillId="14" borderId="54" xfId="0" applyFont="1" applyFill="1" applyBorder="1" applyAlignment="1">
      <alignment horizontal="center" vertical="center" wrapText="1"/>
    </xf>
    <xf numFmtId="0" fontId="17" fillId="14" borderId="54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17" fillId="14" borderId="21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left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47" xfId="0" applyFont="1" applyFill="1" applyBorder="1" applyAlignment="1">
      <alignment horizontal="center" vertical="center" wrapText="1"/>
    </xf>
    <xf numFmtId="0" fontId="17" fillId="11" borderId="49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9" fillId="11" borderId="46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17" fillId="11" borderId="48" xfId="0" applyFont="1" applyFill="1" applyBorder="1" applyAlignment="1">
      <alignment horizontal="center" vertical="center" wrapText="1"/>
    </xf>
    <xf numFmtId="0" fontId="17" fillId="11" borderId="48" xfId="0" applyFont="1" applyFill="1" applyBorder="1" applyAlignment="1">
      <alignment horizontal="center" vertical="center"/>
    </xf>
    <xf numFmtId="0" fontId="17" fillId="11" borderId="55" xfId="0" applyFont="1" applyFill="1" applyBorder="1" applyAlignment="1">
      <alignment horizontal="center" vertical="center"/>
    </xf>
    <xf numFmtId="0" fontId="17" fillId="11" borderId="47" xfId="0" applyFont="1" applyFill="1" applyBorder="1" applyAlignment="1">
      <alignment horizontal="center" vertical="center"/>
    </xf>
    <xf numFmtId="0" fontId="11" fillId="14" borderId="37" xfId="0" applyFont="1" applyFill="1" applyBorder="1" applyAlignment="1">
      <alignment horizontal="left" vertical="center" wrapText="1"/>
    </xf>
    <xf numFmtId="0" fontId="13" fillId="14" borderId="66" xfId="0" applyFont="1" applyFill="1" applyBorder="1" applyAlignment="1">
      <alignment horizontal="left" vertical="center" wrapText="1"/>
    </xf>
    <xf numFmtId="0" fontId="17" fillId="15" borderId="46" xfId="0" applyFont="1" applyFill="1" applyBorder="1" applyAlignment="1">
      <alignment horizontal="left" vertical="center" wrapText="1"/>
    </xf>
    <xf numFmtId="0" fontId="17" fillId="15" borderId="47" xfId="0" applyFont="1" applyFill="1" applyBorder="1" applyAlignment="1">
      <alignment horizontal="left" vertical="center" wrapText="1"/>
    </xf>
    <xf numFmtId="0" fontId="17" fillId="15" borderId="48" xfId="0" applyFont="1" applyFill="1" applyBorder="1" applyAlignment="1">
      <alignment horizontal="left" vertical="center" wrapText="1"/>
    </xf>
    <xf numFmtId="0" fontId="17" fillId="15" borderId="17" xfId="0" applyFont="1" applyFill="1" applyBorder="1" applyAlignment="1">
      <alignment horizontal="left" vertical="center" wrapText="1"/>
    </xf>
    <xf numFmtId="0" fontId="17" fillId="15" borderId="49" xfId="0" applyFont="1" applyFill="1" applyBorder="1" applyAlignment="1">
      <alignment horizontal="left" vertical="center" wrapText="1"/>
    </xf>
    <xf numFmtId="0" fontId="11" fillId="14" borderId="54" xfId="0" applyFont="1" applyFill="1" applyBorder="1" applyAlignment="1">
      <alignment horizontal="left" vertical="center"/>
    </xf>
    <xf numFmtId="0" fontId="11" fillId="11" borderId="46" xfId="0" applyFont="1" applyFill="1" applyBorder="1" applyAlignment="1">
      <alignment horizontal="left" vertical="center" wrapText="1"/>
    </xf>
    <xf numFmtId="0" fontId="11" fillId="11" borderId="47" xfId="0" applyFont="1" applyFill="1" applyBorder="1" applyAlignment="1">
      <alignment horizontal="left" vertical="center" wrapText="1"/>
    </xf>
    <xf numFmtId="0" fontId="11" fillId="11" borderId="48" xfId="0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11" fillId="11" borderId="49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vertical="center" wrapText="1"/>
    </xf>
    <xf numFmtId="0" fontId="22" fillId="11" borderId="48" xfId="0" applyFont="1" applyFill="1" applyBorder="1" applyAlignment="1">
      <alignment horizontal="left" vertical="center"/>
    </xf>
    <xf numFmtId="0" fontId="22" fillId="11" borderId="59" xfId="0" applyFont="1" applyFill="1" applyBorder="1" applyAlignment="1">
      <alignment horizontal="left" vertical="center" wrapText="1"/>
    </xf>
    <xf numFmtId="0" fontId="22" fillId="11" borderId="51" xfId="0" applyFont="1" applyFill="1" applyBorder="1" applyAlignment="1">
      <alignment horizontal="left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50" fillId="14" borderId="1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left" vertical="center" wrapText="1"/>
    </xf>
    <xf numFmtId="0" fontId="11" fillId="14" borderId="5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vertical="center" wrapText="1"/>
    </xf>
    <xf numFmtId="0" fontId="11" fillId="14" borderId="5" xfId="0" applyFont="1" applyFill="1" applyBorder="1" applyAlignment="1">
      <alignment vertical="center" wrapText="1"/>
    </xf>
    <xf numFmtId="0" fontId="0" fillId="14" borderId="23" xfId="0" applyFill="1" applyBorder="1" applyAlignment="1">
      <alignment horizontal="center" vertical="center" textRotation="90" wrapText="1"/>
    </xf>
    <xf numFmtId="0" fontId="40" fillId="14" borderId="1" xfId="0" applyFont="1" applyFill="1" applyBorder="1" applyAlignment="1">
      <alignment horizontal="left" vertical="center" wrapText="1"/>
    </xf>
    <xf numFmtId="0" fontId="17" fillId="15" borderId="31" xfId="0" applyFont="1" applyFill="1" applyBorder="1" applyAlignment="1">
      <alignment horizontal="center" vertical="center" wrapText="1"/>
    </xf>
    <xf numFmtId="0" fontId="17" fillId="15" borderId="51" xfId="0" applyFont="1" applyFill="1" applyBorder="1" applyAlignment="1">
      <alignment horizontal="center" vertical="center" wrapText="1"/>
    </xf>
    <xf numFmtId="0" fontId="17" fillId="15" borderId="60" xfId="0" applyFont="1" applyFill="1" applyBorder="1" applyAlignment="1">
      <alignment horizontal="center" vertical="center" wrapText="1"/>
    </xf>
    <xf numFmtId="0" fontId="17" fillId="15" borderId="50" xfId="0" applyFont="1" applyFill="1" applyBorder="1" applyAlignment="1">
      <alignment horizontal="center" vertical="center" wrapText="1"/>
    </xf>
    <xf numFmtId="0" fontId="17" fillId="15" borderId="52" xfId="0" applyFont="1" applyFill="1" applyBorder="1" applyAlignment="1">
      <alignment horizontal="center" vertical="center" wrapText="1"/>
    </xf>
    <xf numFmtId="0" fontId="17" fillId="15" borderId="52" xfId="0" applyFont="1" applyFill="1" applyBorder="1" applyAlignment="1">
      <alignment horizontal="center" vertical="center"/>
    </xf>
    <xf numFmtId="0" fontId="17" fillId="15" borderId="59" xfId="0" applyFont="1" applyFill="1" applyBorder="1" applyAlignment="1">
      <alignment horizontal="center" vertical="center"/>
    </xf>
    <xf numFmtId="0" fontId="17" fillId="15" borderId="51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 wrapText="1"/>
    </xf>
    <xf numFmtId="0" fontId="17" fillId="15" borderId="43" xfId="0" applyFont="1" applyFill="1" applyBorder="1" applyAlignment="1">
      <alignment horizontal="center" vertical="center" wrapText="1"/>
    </xf>
    <xf numFmtId="0" fontId="17" fillId="15" borderId="72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1" fillId="14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14" borderId="2" xfId="0" applyFont="1" applyFill="1" applyBorder="1" applyAlignment="1">
      <alignment vertical="center" textRotation="90" wrapText="1"/>
    </xf>
    <xf numFmtId="0" fontId="19" fillId="4" borderId="55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0" fontId="0" fillId="14" borderId="39" xfId="0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0" fillId="14" borderId="2" xfId="0" applyFont="1" applyFill="1" applyBorder="1" applyAlignment="1">
      <alignment vertical="center" wrapText="1"/>
    </xf>
    <xf numFmtId="0" fontId="40" fillId="14" borderId="1" xfId="0" applyFont="1" applyFill="1" applyBorder="1" applyAlignment="1">
      <alignment vertical="center" wrapText="1"/>
    </xf>
    <xf numFmtId="0" fontId="40" fillId="14" borderId="19" xfId="0" applyFont="1" applyFill="1" applyBorder="1" applyAlignment="1">
      <alignment vertical="center" wrapText="1"/>
    </xf>
    <xf numFmtId="0" fontId="11" fillId="14" borderId="21" xfId="0" applyFont="1" applyFill="1" applyBorder="1" applyAlignment="1">
      <alignment vertical="center"/>
    </xf>
    <xf numFmtId="0" fontId="0" fillId="14" borderId="54" xfId="0" applyFill="1" applyBorder="1" applyAlignment="1">
      <alignment vertical="center"/>
    </xf>
    <xf numFmtId="0" fontId="17" fillId="4" borderId="47" xfId="0" applyFont="1" applyFill="1" applyBorder="1" applyAlignment="1">
      <alignment vertical="center"/>
    </xf>
    <xf numFmtId="0" fontId="18" fillId="4" borderId="4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11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13" borderId="0" xfId="0" applyFont="1" applyFill="1" applyAlignment="1">
      <alignment vertical="center"/>
    </xf>
    <xf numFmtId="0" fontId="11" fillId="14" borderId="4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12" borderId="0" xfId="0" applyFont="1" applyFill="1" applyAlignment="1">
      <alignment vertical="center"/>
    </xf>
    <xf numFmtId="0" fontId="43" fillId="14" borderId="0" xfId="0" applyFont="1" applyFill="1" applyAlignment="1">
      <alignment vertical="center"/>
    </xf>
    <xf numFmtId="0" fontId="11" fillId="14" borderId="6" xfId="0" applyFont="1" applyFill="1" applyBorder="1" applyAlignment="1">
      <alignment vertical="center"/>
    </xf>
    <xf numFmtId="0" fontId="43" fillId="14" borderId="39" xfId="0" applyFont="1" applyFill="1" applyBorder="1" applyAlignment="1">
      <alignment vertical="center"/>
    </xf>
    <xf numFmtId="0" fontId="43" fillId="14" borderId="54" xfId="0" applyFont="1" applyFill="1" applyBorder="1" applyAlignment="1">
      <alignment vertical="center"/>
    </xf>
    <xf numFmtId="0" fontId="18" fillId="14" borderId="64" xfId="0" applyFont="1" applyFill="1" applyBorder="1" applyAlignment="1">
      <alignment vertical="center"/>
    </xf>
    <xf numFmtId="0" fontId="18" fillId="12" borderId="0" xfId="0" applyFont="1" applyFill="1" applyAlignment="1">
      <alignment vertical="center"/>
    </xf>
    <xf numFmtId="0" fontId="13" fillId="11" borderId="47" xfId="0" applyFont="1" applyFill="1" applyBorder="1" applyAlignment="1">
      <alignment vertical="center"/>
    </xf>
    <xf numFmtId="0" fontId="48" fillId="11" borderId="48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12" borderId="0" xfId="0" applyFont="1" applyFill="1" applyBorder="1" applyAlignment="1">
      <alignment vertical="center"/>
    </xf>
    <xf numFmtId="0" fontId="48" fillId="12" borderId="0" xfId="0" applyFont="1" applyFill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1" fillId="14" borderId="1" xfId="0" applyFont="1" applyFill="1" applyBorder="1" applyAlignment="1">
      <alignment vertical="center" wrapText="1"/>
    </xf>
    <xf numFmtId="0" fontId="17" fillId="15" borderId="51" xfId="0" applyFont="1" applyFill="1" applyBorder="1" applyAlignment="1">
      <alignment vertical="center"/>
    </xf>
    <xf numFmtId="0" fontId="18" fillId="15" borderId="52" xfId="0" applyFont="1" applyFill="1" applyBorder="1" applyAlignment="1">
      <alignment vertical="center"/>
    </xf>
    <xf numFmtId="0" fontId="43" fillId="14" borderId="16" xfId="0" applyFont="1" applyFill="1" applyBorder="1" applyAlignment="1">
      <alignment vertical="center"/>
    </xf>
    <xf numFmtId="0" fontId="11" fillId="14" borderId="2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13" borderId="1" xfId="0" applyFont="1" applyFill="1" applyBorder="1" applyAlignment="1">
      <alignment vertical="center"/>
    </xf>
    <xf numFmtId="0" fontId="11" fillId="14" borderId="39" xfId="0" applyFont="1" applyFill="1" applyBorder="1" applyAlignment="1">
      <alignment vertical="center" wrapText="1"/>
    </xf>
    <xf numFmtId="0" fontId="11" fillId="14" borderId="54" xfId="0" applyFont="1" applyFill="1" applyBorder="1" applyAlignment="1">
      <alignment vertical="center" wrapText="1"/>
    </xf>
    <xf numFmtId="0" fontId="11" fillId="14" borderId="16" xfId="0" applyFont="1" applyFill="1" applyBorder="1" applyAlignment="1">
      <alignment vertical="center" wrapText="1"/>
    </xf>
    <xf numFmtId="0" fontId="17" fillId="14" borderId="1" xfId="0" applyFont="1" applyFill="1" applyBorder="1" applyAlignment="1">
      <alignment vertical="center"/>
    </xf>
    <xf numFmtId="0" fontId="18" fillId="14" borderId="16" xfId="0" applyFont="1" applyFill="1" applyBorder="1" applyAlignment="1">
      <alignment vertical="center"/>
    </xf>
    <xf numFmtId="0" fontId="17" fillId="14" borderId="21" xfId="0" applyFont="1" applyFill="1" applyBorder="1" applyAlignment="1">
      <alignment vertical="center"/>
    </xf>
    <xf numFmtId="0" fontId="18" fillId="14" borderId="54" xfId="0" applyFont="1" applyFill="1" applyBorder="1" applyAlignment="1">
      <alignment vertical="center"/>
    </xf>
    <xf numFmtId="0" fontId="17" fillId="11" borderId="47" xfId="0" applyFont="1" applyFill="1" applyBorder="1" applyAlignment="1">
      <alignment vertical="center"/>
    </xf>
    <xf numFmtId="0" fontId="18" fillId="11" borderId="48" xfId="0" applyFont="1" applyFill="1" applyBorder="1" applyAlignment="1">
      <alignment vertical="center"/>
    </xf>
    <xf numFmtId="0" fontId="0" fillId="14" borderId="48" xfId="0" applyFill="1" applyBorder="1" applyAlignment="1">
      <alignment vertical="center"/>
    </xf>
    <xf numFmtId="0" fontId="45" fillId="11" borderId="46" xfId="0" applyFont="1" applyFill="1" applyBorder="1" applyAlignment="1">
      <alignment vertical="center"/>
    </xf>
    <xf numFmtId="0" fontId="45" fillId="11" borderId="47" xfId="0" applyFont="1" applyFill="1" applyBorder="1" applyAlignment="1">
      <alignment vertical="center"/>
    </xf>
    <xf numFmtId="0" fontId="45" fillId="11" borderId="48" xfId="0" applyFont="1" applyFill="1" applyBorder="1" applyAlignment="1">
      <alignment vertical="center"/>
    </xf>
    <xf numFmtId="0" fontId="47" fillId="11" borderId="17" xfId="0" applyFont="1" applyFill="1" applyBorder="1" applyAlignment="1">
      <alignment vertical="center"/>
    </xf>
    <xf numFmtId="0" fontId="45" fillId="11" borderId="49" xfId="0" applyFont="1" applyFill="1" applyBorder="1" applyAlignment="1">
      <alignment vertical="center"/>
    </xf>
    <xf numFmtId="0" fontId="16" fillId="11" borderId="4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45" fillId="15" borderId="46" xfId="0" applyFont="1" applyFill="1" applyBorder="1" applyAlignment="1">
      <alignment vertical="center"/>
    </xf>
    <xf numFmtId="0" fontId="45" fillId="15" borderId="47" xfId="0" applyFont="1" applyFill="1" applyBorder="1" applyAlignment="1">
      <alignment vertical="center"/>
    </xf>
    <xf numFmtId="0" fontId="45" fillId="15" borderId="48" xfId="0" applyFont="1" applyFill="1" applyBorder="1" applyAlignment="1">
      <alignment vertical="center"/>
    </xf>
    <xf numFmtId="0" fontId="47" fillId="15" borderId="17" xfId="0" applyFont="1" applyFill="1" applyBorder="1" applyAlignment="1">
      <alignment vertical="center"/>
    </xf>
    <xf numFmtId="0" fontId="45" fillId="15" borderId="49" xfId="0" applyFont="1" applyFill="1" applyBorder="1" applyAlignment="1">
      <alignment vertical="center"/>
    </xf>
    <xf numFmtId="0" fontId="16" fillId="15" borderId="48" xfId="0" applyFont="1" applyFill="1" applyBorder="1" applyAlignment="1">
      <alignment vertical="center"/>
    </xf>
    <xf numFmtId="0" fontId="44" fillId="14" borderId="56" xfId="0" applyFont="1" applyFill="1" applyBorder="1" applyAlignment="1">
      <alignment vertical="center"/>
    </xf>
    <xf numFmtId="0" fontId="44" fillId="14" borderId="42" xfId="0" applyFont="1" applyFill="1" applyBorder="1" applyAlignment="1">
      <alignment vertical="center"/>
    </xf>
    <xf numFmtId="0" fontId="44" fillId="14" borderId="70" xfId="0" applyFont="1" applyFill="1" applyBorder="1" applyAlignment="1">
      <alignment vertical="center"/>
    </xf>
    <xf numFmtId="0" fontId="15" fillId="14" borderId="72" xfId="0" applyFont="1" applyFill="1" applyBorder="1" applyAlignment="1">
      <alignment vertical="center"/>
    </xf>
    <xf numFmtId="0" fontId="44" fillId="14" borderId="43" xfId="0" applyFont="1" applyFill="1" applyBorder="1" applyAlignment="1">
      <alignment vertical="center"/>
    </xf>
    <xf numFmtId="0" fontId="16" fillId="14" borderId="70" xfId="0" applyFont="1" applyFill="1" applyBorder="1" applyAlignment="1">
      <alignment vertical="center"/>
    </xf>
    <xf numFmtId="0" fontId="16" fillId="7" borderId="0" xfId="0" applyFont="1" applyFill="1" applyAlignment="1">
      <alignment vertical="center"/>
    </xf>
    <xf numFmtId="0" fontId="17" fillId="15" borderId="47" xfId="0" applyFont="1" applyFill="1" applyBorder="1" applyAlignment="1">
      <alignment horizontal="left" vertical="center"/>
    </xf>
    <xf numFmtId="0" fontId="16" fillId="13" borderId="0" xfId="0" applyFont="1" applyFill="1" applyAlignment="1">
      <alignment vertical="center"/>
    </xf>
    <xf numFmtId="0" fontId="11" fillId="14" borderId="6" xfId="0" applyFont="1" applyFill="1" applyBorder="1" applyAlignment="1">
      <alignment horizontal="left" vertical="center"/>
    </xf>
    <xf numFmtId="0" fontId="11" fillId="14" borderId="21" xfId="0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11" fillId="14" borderId="1" xfId="0" applyFont="1" applyFill="1" applyBorder="1" applyAlignment="1">
      <alignment horizontal="left" vertical="center"/>
    </xf>
    <xf numFmtId="0" fontId="17" fillId="15" borderId="46" xfId="0" applyFont="1" applyFill="1" applyBorder="1" applyAlignment="1">
      <alignment horizontal="left" vertical="center"/>
    </xf>
    <xf numFmtId="0" fontId="11" fillId="14" borderId="37" xfId="0" applyFont="1" applyFill="1" applyBorder="1" applyAlignment="1">
      <alignment horizontal="left" vertical="center"/>
    </xf>
    <xf numFmtId="0" fontId="11" fillId="14" borderId="15" xfId="0" applyFont="1" applyFill="1" applyBorder="1" applyAlignment="1">
      <alignment horizontal="left" vertical="center"/>
    </xf>
    <xf numFmtId="0" fontId="11" fillId="14" borderId="5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16" fillId="7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1" fillId="11" borderId="46" xfId="0" applyFont="1" applyFill="1" applyBorder="1" applyAlignment="1">
      <alignment horizontal="left" vertical="center"/>
    </xf>
    <xf numFmtId="0" fontId="11" fillId="11" borderId="47" xfId="0" applyFont="1" applyFill="1" applyBorder="1" applyAlignment="1">
      <alignment horizontal="left" vertical="center"/>
    </xf>
    <xf numFmtId="0" fontId="0" fillId="11" borderId="48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0" fillId="14" borderId="42" xfId="0" applyFill="1" applyBorder="1" applyAlignment="1">
      <alignment vertical="center"/>
    </xf>
    <xf numFmtId="0" fontId="47" fillId="11" borderId="46" xfId="0" applyFont="1" applyFill="1" applyBorder="1" applyAlignment="1">
      <alignment vertical="center"/>
    </xf>
    <xf numFmtId="0" fontId="47" fillId="11" borderId="47" xfId="0" applyFont="1" applyFill="1" applyBorder="1" applyAlignment="1">
      <alignment vertical="center"/>
    </xf>
    <xf numFmtId="0" fontId="47" fillId="11" borderId="48" xfId="0" applyFont="1" applyFill="1" applyBorder="1" applyAlignment="1">
      <alignment vertical="center"/>
    </xf>
    <xf numFmtId="0" fontId="47" fillId="11" borderId="49" xfId="0" applyFont="1" applyFill="1" applyBorder="1" applyAlignment="1">
      <alignment vertical="center"/>
    </xf>
    <xf numFmtId="0" fontId="47" fillId="15" borderId="46" xfId="0" applyFont="1" applyFill="1" applyBorder="1" applyAlignment="1">
      <alignment vertical="center"/>
    </xf>
    <xf numFmtId="0" fontId="47" fillId="15" borderId="47" xfId="0" applyFont="1" applyFill="1" applyBorder="1" applyAlignment="1">
      <alignment vertical="center"/>
    </xf>
    <xf numFmtId="0" fontId="47" fillId="15" borderId="48" xfId="0" applyFont="1" applyFill="1" applyBorder="1" applyAlignment="1">
      <alignment vertical="center"/>
    </xf>
    <xf numFmtId="0" fontId="47" fillId="15" borderId="49" xfId="0" applyFont="1" applyFill="1" applyBorder="1" applyAlignment="1">
      <alignment vertical="center"/>
    </xf>
    <xf numFmtId="0" fontId="2" fillId="15" borderId="4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14" borderId="7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15" borderId="48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14" borderId="39" xfId="0" applyFont="1" applyFill="1" applyBorder="1" applyAlignment="1">
      <alignment vertical="center"/>
    </xf>
    <xf numFmtId="0" fontId="0" fillId="14" borderId="16" xfId="0" applyFont="1" applyFill="1" applyBorder="1" applyAlignment="1">
      <alignment vertical="center"/>
    </xf>
    <xf numFmtId="0" fontId="11" fillId="14" borderId="7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vertical="center"/>
    </xf>
    <xf numFmtId="0" fontId="11" fillId="14" borderId="2" xfId="0" applyFont="1" applyFill="1" applyBorder="1" applyAlignment="1">
      <alignment horizontal="left" vertical="center"/>
    </xf>
    <xf numFmtId="0" fontId="11" fillId="14" borderId="44" xfId="0" applyFont="1" applyFill="1" applyBorder="1" applyAlignment="1">
      <alignment horizontal="left" vertical="center" wrapText="1"/>
    </xf>
    <xf numFmtId="0" fontId="11" fillId="14" borderId="42" xfId="0" applyFont="1" applyFill="1" applyBorder="1" applyAlignment="1">
      <alignment horizontal="left" vertical="center" wrapText="1"/>
    </xf>
    <xf numFmtId="0" fontId="0" fillId="14" borderId="54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16" fillId="15" borderId="0" xfId="0" applyFont="1" applyFill="1" applyAlignment="1">
      <alignment vertical="center"/>
    </xf>
    <xf numFmtId="0" fontId="51" fillId="14" borderId="1" xfId="0" applyFont="1" applyFill="1" applyBorder="1" applyAlignment="1">
      <alignment vertical="center"/>
    </xf>
    <xf numFmtId="0" fontId="16" fillId="14" borderId="0" xfId="0" applyFont="1" applyFill="1" applyBorder="1" applyAlignment="1">
      <alignment vertical="center"/>
    </xf>
    <xf numFmtId="0" fontId="16" fillId="14" borderId="0" xfId="0" applyFont="1" applyFill="1" applyAlignment="1">
      <alignment vertical="center"/>
    </xf>
    <xf numFmtId="0" fontId="50" fillId="14" borderId="37" xfId="0" applyFont="1" applyFill="1" applyBorder="1" applyAlignment="1">
      <alignment horizontal="center" vertical="center" wrapText="1"/>
    </xf>
    <xf numFmtId="0" fontId="50" fillId="14" borderId="39" xfId="0" applyFont="1" applyFill="1" applyBorder="1" applyAlignment="1">
      <alignment horizontal="center" vertical="center" wrapText="1"/>
    </xf>
    <xf numFmtId="0" fontId="50" fillId="14" borderId="7" xfId="0" applyFont="1" applyFill="1" applyBorder="1" applyAlignment="1">
      <alignment horizontal="center" vertical="center" wrapText="1"/>
    </xf>
    <xf numFmtId="0" fontId="54" fillId="11" borderId="47" xfId="0" applyFont="1" applyFill="1" applyBorder="1" applyAlignment="1">
      <alignment horizontal="left" vertical="center"/>
    </xf>
    <xf numFmtId="0" fontId="55" fillId="11" borderId="48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14" borderId="20" xfId="0" applyFill="1" applyBorder="1" applyAlignment="1">
      <alignment vertical="center"/>
    </xf>
    <xf numFmtId="0" fontId="11" fillId="14" borderId="9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left" vertical="center"/>
    </xf>
    <xf numFmtId="0" fontId="0" fillId="14" borderId="11" xfId="0" applyFill="1" applyBorder="1" applyAlignment="1">
      <alignment vertical="center"/>
    </xf>
    <xf numFmtId="0" fontId="11" fillId="14" borderId="22" xfId="0" applyFont="1" applyFill="1" applyBorder="1" applyAlignment="1">
      <alignment horizontal="left" vertical="center"/>
    </xf>
    <xf numFmtId="0" fontId="11" fillId="14" borderId="24" xfId="0" applyFont="1" applyFill="1" applyBorder="1" applyAlignment="1">
      <alignment horizontal="left" vertical="center"/>
    </xf>
    <xf numFmtId="0" fontId="0" fillId="14" borderId="25" xfId="0" applyFill="1" applyBorder="1" applyAlignment="1">
      <alignment vertical="center"/>
    </xf>
    <xf numFmtId="0" fontId="11" fillId="14" borderId="19" xfId="0" applyFont="1" applyFill="1" applyBorder="1" applyAlignment="1">
      <alignment horizontal="left" vertical="center"/>
    </xf>
    <xf numFmtId="0" fontId="4" fillId="14" borderId="0" xfId="0" applyNumberFormat="1" applyFont="1" applyFill="1" applyBorder="1" applyAlignment="1" applyProtection="1">
      <alignment horizontal="left" vertical="center"/>
    </xf>
    <xf numFmtId="0" fontId="5" fillId="14" borderId="0" xfId="0" applyNumberFormat="1" applyFont="1" applyFill="1" applyBorder="1" applyAlignment="1" applyProtection="1">
      <alignment horizontal="left" vertical="center"/>
    </xf>
    <xf numFmtId="0" fontId="0" fillId="14" borderId="1" xfId="0" applyFill="1" applyBorder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2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2" fillId="13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7" fillId="15" borderId="57" xfId="0" applyFont="1" applyFill="1" applyBorder="1" applyAlignment="1">
      <alignment horizontal="left" vertical="center" wrapText="1"/>
    </xf>
    <xf numFmtId="0" fontId="17" fillId="15" borderId="63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4" fillId="4" borderId="1" xfId="0" applyFont="1" applyFill="1" applyBorder="1" applyAlignment="1">
      <alignment vertical="center"/>
    </xf>
    <xf numFmtId="0" fontId="44" fillId="13" borderId="1" xfId="0" applyFont="1" applyFill="1" applyBorder="1" applyAlignment="1">
      <alignment vertical="center"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0" fontId="0" fillId="14" borderId="0" xfId="0" applyFill="1" applyBorder="1" applyAlignment="1">
      <alignment vertical="center"/>
    </xf>
    <xf numFmtId="0" fontId="0" fillId="14" borderId="42" xfId="0" applyFill="1" applyBorder="1" applyAlignment="1">
      <alignment vertical="center"/>
    </xf>
    <xf numFmtId="0" fontId="13" fillId="14" borderId="42" xfId="0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center"/>
    </xf>
    <xf numFmtId="0" fontId="0" fillId="0" borderId="0" xfId="0" applyBorder="1" applyAlignment="1"/>
    <xf numFmtId="0" fontId="11" fillId="14" borderId="38" xfId="0" applyFont="1" applyFill="1" applyBorder="1" applyAlignment="1">
      <alignment vertical="center" wrapText="1"/>
    </xf>
    <xf numFmtId="0" fontId="11" fillId="14" borderId="19" xfId="0" applyFont="1" applyFill="1" applyBorder="1" applyAlignment="1">
      <alignment vertical="center" wrapText="1"/>
    </xf>
    <xf numFmtId="0" fontId="13" fillId="11" borderId="55" xfId="0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17" fillId="11" borderId="55" xfId="0" applyFont="1" applyFill="1" applyBorder="1" applyAlignment="1">
      <alignment horizontal="center" vertical="center" wrapText="1"/>
    </xf>
    <xf numFmtId="0" fontId="11" fillId="14" borderId="61" xfId="0" applyFont="1" applyFill="1" applyBorder="1" applyAlignment="1">
      <alignment vertical="center" wrapText="1"/>
    </xf>
    <xf numFmtId="0" fontId="11" fillId="14" borderId="66" xfId="0" applyFont="1" applyFill="1" applyBorder="1" applyAlignment="1">
      <alignment vertical="center" wrapText="1"/>
    </xf>
    <xf numFmtId="0" fontId="11" fillId="14" borderId="58" xfId="0" applyFont="1" applyFill="1" applyBorder="1" applyAlignment="1">
      <alignment vertical="center" wrapText="1"/>
    </xf>
    <xf numFmtId="0" fontId="11" fillId="14" borderId="72" xfId="0" applyFont="1" applyFill="1" applyBorder="1" applyAlignment="1">
      <alignment vertical="center" wrapText="1"/>
    </xf>
    <xf numFmtId="0" fontId="11" fillId="14" borderId="61" xfId="0" applyFont="1" applyFill="1" applyBorder="1" applyAlignment="1">
      <alignment horizontal="left" vertical="center" wrapText="1"/>
    </xf>
    <xf numFmtId="0" fontId="11" fillId="14" borderId="58" xfId="0" applyFont="1" applyFill="1" applyBorder="1" applyAlignment="1">
      <alignment horizontal="left" vertical="center" wrapText="1"/>
    </xf>
    <xf numFmtId="0" fontId="17" fillId="15" borderId="59" xfId="0" applyFont="1" applyFill="1" applyBorder="1" applyAlignment="1">
      <alignment horizontal="center" vertical="center" wrapText="1"/>
    </xf>
    <xf numFmtId="0" fontId="13" fillId="11" borderId="49" xfId="0" applyNumberFormat="1" applyFont="1" applyFill="1" applyBorder="1" applyAlignment="1">
      <alignment horizontal="center" vertical="center" wrapText="1"/>
    </xf>
    <xf numFmtId="16" fontId="11" fillId="14" borderId="2" xfId="0" applyNumberFormat="1" applyFont="1" applyFill="1" applyBorder="1" applyAlignment="1">
      <alignment horizontal="center" vertical="center" wrapText="1"/>
    </xf>
    <xf numFmtId="16" fontId="17" fillId="15" borderId="60" xfId="0" applyNumberFormat="1" applyFont="1" applyFill="1" applyBorder="1" applyAlignment="1">
      <alignment horizontal="center" vertical="center" wrapText="1"/>
    </xf>
    <xf numFmtId="16" fontId="17" fillId="14" borderId="2" xfId="0" applyNumberFormat="1" applyFont="1" applyFill="1" applyBorder="1" applyAlignment="1">
      <alignment horizontal="center" vertical="center" wrapText="1"/>
    </xf>
    <xf numFmtId="16" fontId="17" fillId="14" borderId="19" xfId="0" applyNumberFormat="1" applyFont="1" applyFill="1" applyBorder="1" applyAlignment="1">
      <alignment horizontal="center" vertical="center" wrapText="1"/>
    </xf>
    <xf numFmtId="0" fontId="17" fillId="11" borderId="49" xfId="0" applyNumberFormat="1" applyFont="1" applyFill="1" applyBorder="1" applyAlignment="1">
      <alignment horizontal="center" vertical="center" wrapText="1"/>
    </xf>
    <xf numFmtId="0" fontId="13" fillId="14" borderId="62" xfId="0" applyFont="1" applyFill="1" applyBorder="1" applyAlignment="1">
      <alignment horizontal="center" vertical="center" wrapText="1"/>
    </xf>
    <xf numFmtId="0" fontId="13" fillId="14" borderId="2" xfId="0" applyNumberFormat="1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2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left" vertical="center" wrapText="1"/>
    </xf>
    <xf numFmtId="0" fontId="21" fillId="2" borderId="49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21" fillId="2" borderId="48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/>
    </xf>
    <xf numFmtId="0" fontId="21" fillId="2" borderId="47" xfId="0" applyFont="1" applyFill="1" applyBorder="1" applyAlignment="1">
      <alignment horizontal="left" vertical="center"/>
    </xf>
    <xf numFmtId="0" fontId="46" fillId="2" borderId="48" xfId="0" applyFont="1" applyFill="1" applyBorder="1" applyAlignment="1">
      <alignment vertical="center"/>
    </xf>
    <xf numFmtId="0" fontId="17" fillId="2" borderId="65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74" xfId="0" applyNumberFormat="1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1" fillId="14" borderId="25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vertical="center"/>
    </xf>
    <xf numFmtId="0" fontId="43" fillId="14" borderId="25" xfId="0" applyFont="1" applyFill="1" applyBorder="1" applyAlignment="1">
      <alignment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/>
    </xf>
    <xf numFmtId="0" fontId="18" fillId="2" borderId="64" xfId="0" applyFont="1" applyFill="1" applyBorder="1" applyAlignment="1">
      <alignment vertical="center"/>
    </xf>
    <xf numFmtId="0" fontId="13" fillId="14" borderId="38" xfId="0" applyNumberFormat="1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7" fillId="15" borderId="55" xfId="0" applyFont="1" applyFill="1" applyBorder="1" applyAlignment="1">
      <alignment horizontal="center" vertical="center" wrapText="1"/>
    </xf>
    <xf numFmtId="0" fontId="17" fillId="15" borderId="47" xfId="0" applyFont="1" applyFill="1" applyBorder="1" applyAlignment="1">
      <alignment horizontal="center" vertical="center" wrapText="1"/>
    </xf>
    <xf numFmtId="0" fontId="17" fillId="15" borderId="49" xfId="0" applyNumberFormat="1" applyFont="1" applyFill="1" applyBorder="1" applyAlignment="1">
      <alignment horizontal="center" vertical="center" wrapText="1"/>
    </xf>
    <xf numFmtId="0" fontId="17" fillId="15" borderId="48" xfId="0" applyFont="1" applyFill="1" applyBorder="1" applyAlignment="1">
      <alignment horizontal="center" vertical="center" wrapText="1"/>
    </xf>
    <xf numFmtId="0" fontId="17" fillId="15" borderId="49" xfId="0" applyFont="1" applyFill="1" applyBorder="1" applyAlignment="1">
      <alignment horizontal="center" vertical="center" wrapText="1"/>
    </xf>
    <xf numFmtId="0" fontId="17" fillId="15" borderId="48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0" fontId="17" fillId="15" borderId="47" xfId="0" applyFont="1" applyFill="1" applyBorder="1" applyAlignment="1">
      <alignment horizontal="center" vertical="center"/>
    </xf>
    <xf numFmtId="0" fontId="17" fillId="15" borderId="48" xfId="0" applyFont="1" applyFill="1" applyBorder="1" applyAlignment="1">
      <alignment vertical="center"/>
    </xf>
    <xf numFmtId="0" fontId="18" fillId="15" borderId="13" xfId="0" applyFont="1" applyFill="1" applyBorder="1" applyAlignment="1">
      <alignment vertical="center"/>
    </xf>
    <xf numFmtId="0" fontId="11" fillId="13" borderId="49" xfId="0" applyFont="1" applyFill="1" applyBorder="1" applyAlignment="1">
      <alignment horizontal="center" vertical="center" wrapText="1"/>
    </xf>
    <xf numFmtId="0" fontId="17" fillId="15" borderId="17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6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3" fillId="14" borderId="19" xfId="0" applyFont="1" applyFill="1" applyBorder="1" applyAlignment="1">
      <alignment horizontal="center" vertical="center" wrapText="1"/>
    </xf>
    <xf numFmtId="0" fontId="17" fillId="15" borderId="47" xfId="0" applyFont="1" applyFill="1" applyBorder="1" applyAlignment="1">
      <alignment vertical="center"/>
    </xf>
    <xf numFmtId="0" fontId="18" fillId="15" borderId="48" xfId="0" applyFont="1" applyFill="1" applyBorder="1" applyAlignment="1">
      <alignment vertical="center"/>
    </xf>
    <xf numFmtId="0" fontId="47" fillId="11" borderId="55" xfId="0" applyFont="1" applyFill="1" applyBorder="1" applyAlignment="1">
      <alignment vertical="center"/>
    </xf>
    <xf numFmtId="0" fontId="47" fillId="15" borderId="55" xfId="0" applyFont="1" applyFill="1" applyBorder="1" applyAlignment="1">
      <alignment vertical="center"/>
    </xf>
    <xf numFmtId="0" fontId="21" fillId="2" borderId="55" xfId="0" applyFont="1" applyFill="1" applyBorder="1" applyAlignment="1">
      <alignment horizontal="left" vertical="center" wrapText="1"/>
    </xf>
    <xf numFmtId="0" fontId="34" fillId="8" borderId="6" xfId="1" applyFont="1" applyFill="1" applyBorder="1" applyAlignment="1">
      <alignment horizontal="center"/>
    </xf>
    <xf numFmtId="0" fontId="32" fillId="7" borderId="6" xfId="1" applyFont="1" applyFill="1" applyBorder="1" applyAlignment="1">
      <alignment horizontal="center"/>
    </xf>
    <xf numFmtId="0" fontId="60" fillId="0" borderId="0" xfId="1" applyFont="1" applyAlignment="1"/>
    <xf numFmtId="0" fontId="61" fillId="0" borderId="0" xfId="0" applyFont="1"/>
    <xf numFmtId="0" fontId="17" fillId="15" borderId="14" xfId="0" applyFont="1" applyFill="1" applyBorder="1" applyAlignment="1">
      <alignment horizontal="left" vertical="center" wrapText="1"/>
    </xf>
    <xf numFmtId="0" fontId="17" fillId="15" borderId="55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6" fillId="1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14" borderId="6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0" fillId="14" borderId="11" xfId="0" applyFont="1" applyFill="1" applyBorder="1" applyAlignment="1">
      <alignment vertical="center"/>
    </xf>
    <xf numFmtId="0" fontId="11" fillId="14" borderId="34" xfId="0" applyFont="1" applyFill="1" applyBorder="1" applyAlignment="1">
      <alignment horizontal="left" vertical="center" wrapText="1"/>
    </xf>
    <xf numFmtId="0" fontId="11" fillId="14" borderId="32" xfId="0" applyFont="1" applyFill="1" applyBorder="1" applyAlignment="1">
      <alignment horizontal="left" vertical="center" wrapText="1"/>
    </xf>
    <xf numFmtId="0" fontId="11" fillId="14" borderId="36" xfId="0" applyFont="1" applyFill="1" applyBorder="1" applyAlignment="1">
      <alignment horizontal="left" vertical="center" wrapText="1"/>
    </xf>
    <xf numFmtId="0" fontId="17" fillId="14" borderId="22" xfId="0" applyFont="1" applyFill="1" applyBorder="1" applyAlignment="1">
      <alignment horizontal="left" vertical="center" wrapText="1"/>
    </xf>
    <xf numFmtId="0" fontId="17" fillId="14" borderId="24" xfId="0" applyFont="1" applyFill="1" applyBorder="1" applyAlignment="1">
      <alignment horizontal="left" vertical="center" wrapText="1"/>
    </xf>
    <xf numFmtId="0" fontId="17" fillId="14" borderId="25" xfId="0" applyFont="1" applyFill="1" applyBorder="1" applyAlignment="1">
      <alignment horizontal="left" vertical="center" wrapText="1"/>
    </xf>
    <xf numFmtId="0" fontId="17" fillId="14" borderId="62" xfId="0" applyFont="1" applyFill="1" applyBorder="1" applyAlignment="1">
      <alignment horizontal="left" vertical="center" wrapText="1"/>
    </xf>
    <xf numFmtId="0" fontId="17" fillId="14" borderId="35" xfId="0" applyFont="1" applyFill="1" applyBorder="1" applyAlignment="1">
      <alignment horizontal="left" vertical="center" wrapText="1"/>
    </xf>
    <xf numFmtId="0" fontId="17" fillId="14" borderId="25" xfId="0" applyFont="1" applyFill="1" applyBorder="1" applyAlignment="1">
      <alignment horizontal="left" vertical="center"/>
    </xf>
    <xf numFmtId="0" fontId="17" fillId="14" borderId="22" xfId="0" applyFont="1" applyFill="1" applyBorder="1" applyAlignment="1">
      <alignment horizontal="left" vertical="center"/>
    </xf>
    <xf numFmtId="0" fontId="17" fillId="14" borderId="24" xfId="0" applyFont="1" applyFill="1" applyBorder="1" applyAlignment="1">
      <alignment horizontal="left" vertical="center"/>
    </xf>
    <xf numFmtId="0" fontId="16" fillId="14" borderId="25" xfId="0" applyFont="1" applyFill="1" applyBorder="1" applyAlignment="1">
      <alignment vertical="center"/>
    </xf>
    <xf numFmtId="0" fontId="17" fillId="15" borderId="48" xfId="0" applyFont="1" applyFill="1" applyBorder="1" applyAlignment="1">
      <alignment horizontal="left" vertical="center"/>
    </xf>
    <xf numFmtId="0" fontId="17" fillId="15" borderId="64" xfId="0" applyFont="1" applyFill="1" applyBorder="1" applyAlignment="1">
      <alignment horizontal="left" vertical="center"/>
    </xf>
    <xf numFmtId="0" fontId="0" fillId="14" borderId="35" xfId="0" applyFont="1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7" borderId="8" xfId="0" applyFont="1" applyFill="1" applyBorder="1" applyAlignment="1">
      <alignment vertical="center"/>
    </xf>
    <xf numFmtId="0" fontId="16" fillId="15" borderId="28" xfId="0" applyFont="1" applyFill="1" applyBorder="1" applyAlignment="1">
      <alignment vertical="center"/>
    </xf>
    <xf numFmtId="0" fontId="44" fillId="14" borderId="3" xfId="0" applyFont="1" applyFill="1" applyBorder="1" applyAlignment="1">
      <alignment vertical="center"/>
    </xf>
    <xf numFmtId="0" fontId="50" fillId="14" borderId="3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vertical="center" wrapText="1"/>
    </xf>
    <xf numFmtId="0" fontId="44" fillId="14" borderId="15" xfId="0" applyFont="1" applyFill="1" applyBorder="1" applyAlignment="1">
      <alignment vertical="center"/>
    </xf>
    <xf numFmtId="0" fontId="44" fillId="14" borderId="16" xfId="0" applyFont="1" applyFill="1" applyBorder="1" applyAlignment="1">
      <alignment vertical="center"/>
    </xf>
    <xf numFmtId="0" fontId="50" fillId="14" borderId="15" xfId="0" applyFont="1" applyFill="1" applyBorder="1" applyAlignment="1">
      <alignment horizontal="center" vertical="center" wrapText="1"/>
    </xf>
    <xf numFmtId="0" fontId="50" fillId="14" borderId="16" xfId="0" applyFont="1" applyFill="1" applyBorder="1" applyAlignment="1">
      <alignment horizontal="center" vertical="center" wrapText="1"/>
    </xf>
    <xf numFmtId="0" fontId="44" fillId="14" borderId="44" xfId="0" applyFont="1" applyFill="1" applyBorder="1" applyAlignment="1">
      <alignment vertical="center"/>
    </xf>
    <xf numFmtId="0" fontId="11" fillId="14" borderId="3" xfId="0" applyFont="1" applyFill="1" applyBorder="1" applyAlignment="1">
      <alignment horizontal="left" vertical="center"/>
    </xf>
    <xf numFmtId="0" fontId="54" fillId="11" borderId="55" xfId="0" applyFont="1" applyFill="1" applyBorder="1" applyAlignment="1">
      <alignment horizontal="left" vertical="center"/>
    </xf>
    <xf numFmtId="0" fontId="14" fillId="4" borderId="55" xfId="0" applyFont="1" applyFill="1" applyBorder="1" applyAlignment="1">
      <alignment horizontal="center" vertical="center"/>
    </xf>
    <xf numFmtId="0" fontId="11" fillId="14" borderId="39" xfId="0" applyFont="1" applyFill="1" applyBorder="1" applyAlignment="1">
      <alignment horizontal="left" vertical="center"/>
    </xf>
    <xf numFmtId="0" fontId="11" fillId="14" borderId="38" xfId="0" applyFont="1" applyFill="1" applyBorder="1" applyAlignment="1">
      <alignment horizontal="left" vertical="top" wrapText="1"/>
    </xf>
    <xf numFmtId="0" fontId="11" fillId="14" borderId="2" xfId="0" applyFont="1" applyFill="1" applyBorder="1" applyAlignment="1">
      <alignment horizontal="left" vertical="top" wrapText="1"/>
    </xf>
    <xf numFmtId="0" fontId="11" fillId="14" borderId="19" xfId="0" applyFont="1" applyFill="1" applyBorder="1" applyAlignment="1">
      <alignment horizontal="left" vertical="top" wrapText="1"/>
    </xf>
    <xf numFmtId="0" fontId="13" fillId="14" borderId="38" xfId="0" applyFont="1" applyFill="1" applyBorder="1" applyAlignment="1">
      <alignment horizontal="left" vertical="center" wrapText="1"/>
    </xf>
    <xf numFmtId="0" fontId="13" fillId="14" borderId="19" xfId="0" applyFont="1" applyFill="1" applyBorder="1" applyAlignment="1">
      <alignment horizontal="left" vertical="center" wrapText="1"/>
    </xf>
    <xf numFmtId="0" fontId="16" fillId="15" borderId="48" xfId="0" applyFont="1" applyFill="1" applyBorder="1" applyAlignment="1">
      <alignment horizontal="center" vertical="center"/>
    </xf>
    <xf numFmtId="0" fontId="0" fillId="14" borderId="54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4" fillId="4" borderId="3" xfId="0" applyFont="1" applyFill="1" applyBorder="1" applyAlignment="1">
      <alignment vertical="center"/>
    </xf>
    <xf numFmtId="0" fontId="44" fillId="13" borderId="3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46" fillId="14" borderId="0" xfId="0" applyFont="1" applyFill="1" applyBorder="1" applyAlignment="1">
      <alignment vertical="center"/>
    </xf>
    <xf numFmtId="0" fontId="11" fillId="14" borderId="37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3" fillId="14" borderId="40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44" fillId="14" borderId="39" xfId="0" applyFont="1" applyFill="1" applyBorder="1" applyAlignment="1">
      <alignment vertical="center"/>
    </xf>
    <xf numFmtId="0" fontId="50" fillId="14" borderId="21" xfId="0" applyFont="1" applyFill="1" applyBorder="1" applyAlignment="1">
      <alignment horizontal="center" vertical="center" wrapText="1"/>
    </xf>
    <xf numFmtId="0" fontId="50" fillId="14" borderId="20" xfId="0" applyFont="1" applyFill="1" applyBorder="1" applyAlignment="1">
      <alignment horizontal="center" vertical="center" wrapText="1"/>
    </xf>
    <xf numFmtId="0" fontId="50" fillId="14" borderId="53" xfId="0" applyFont="1" applyFill="1" applyBorder="1" applyAlignment="1">
      <alignment horizontal="center" vertical="center" wrapText="1"/>
    </xf>
    <xf numFmtId="0" fontId="50" fillId="14" borderId="54" xfId="0" applyFont="1" applyFill="1" applyBorder="1" applyAlignment="1">
      <alignment horizontal="center" vertical="center" wrapText="1"/>
    </xf>
    <xf numFmtId="0" fontId="51" fillId="14" borderId="21" xfId="0" applyFont="1" applyFill="1" applyBorder="1" applyAlignment="1">
      <alignment vertical="center"/>
    </xf>
    <xf numFmtId="0" fontId="11" fillId="14" borderId="33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/>
    </xf>
    <xf numFmtId="0" fontId="11" fillId="14" borderId="33" xfId="0" applyFont="1" applyFill="1" applyBorder="1" applyAlignment="1">
      <alignment horizontal="left" vertical="center"/>
    </xf>
    <xf numFmtId="0" fontId="11" fillId="14" borderId="23" xfId="0" applyFont="1" applyFill="1" applyBorder="1" applyAlignment="1">
      <alignment horizontal="left" vertical="center"/>
    </xf>
    <xf numFmtId="0" fontId="13" fillId="14" borderId="57" xfId="0" applyFont="1" applyFill="1" applyBorder="1" applyAlignment="1">
      <alignment horizontal="center" vertical="center"/>
    </xf>
    <xf numFmtId="0" fontId="13" fillId="14" borderId="74" xfId="0" applyFont="1" applyFill="1" applyBorder="1" applyAlignment="1">
      <alignment vertical="center" wrapText="1"/>
    </xf>
    <xf numFmtId="0" fontId="13" fillId="14" borderId="27" xfId="0" applyFont="1" applyFill="1" applyBorder="1" applyAlignment="1">
      <alignment vertical="center" wrapText="1"/>
    </xf>
    <xf numFmtId="0" fontId="11" fillId="14" borderId="57" xfId="0" applyFont="1" applyFill="1" applyBorder="1" applyAlignment="1">
      <alignment horizontal="center" vertical="center" wrapText="1"/>
    </xf>
    <xf numFmtId="0" fontId="11" fillId="14" borderId="63" xfId="0" applyFont="1" applyFill="1" applyBorder="1" applyAlignment="1">
      <alignment horizontal="center" vertical="center" wrapText="1"/>
    </xf>
    <xf numFmtId="0" fontId="11" fillId="14" borderId="74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1" fillId="14" borderId="65" xfId="0" applyFont="1" applyFill="1" applyBorder="1" applyAlignment="1">
      <alignment horizontal="center" vertical="center" wrapText="1"/>
    </xf>
    <xf numFmtId="0" fontId="11" fillId="14" borderId="64" xfId="0" applyFont="1" applyFill="1" applyBorder="1" applyAlignment="1">
      <alignment horizontal="center" vertical="center" wrapText="1"/>
    </xf>
    <xf numFmtId="0" fontId="11" fillId="14" borderId="63" xfId="0" applyFont="1" applyFill="1" applyBorder="1" applyAlignment="1">
      <alignment horizontal="left" vertical="center"/>
    </xf>
    <xf numFmtId="0" fontId="11" fillId="14" borderId="74" xfId="0" applyFont="1" applyFill="1" applyBorder="1" applyAlignment="1">
      <alignment horizontal="left" vertical="center"/>
    </xf>
    <xf numFmtId="0" fontId="11" fillId="14" borderId="57" xfId="0" applyFont="1" applyFill="1" applyBorder="1" applyAlignment="1">
      <alignment horizontal="left" vertical="center"/>
    </xf>
    <xf numFmtId="0" fontId="0" fillId="14" borderId="64" xfId="0" applyFill="1" applyBorder="1" applyAlignment="1">
      <alignment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 wrapText="1"/>
    </xf>
    <xf numFmtId="0" fontId="11" fillId="14" borderId="33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left" vertical="center"/>
    </xf>
    <xf numFmtId="0" fontId="13" fillId="14" borderId="35" xfId="0" applyFont="1" applyFill="1" applyBorder="1" applyAlignment="1">
      <alignment horizontal="left" vertical="center" wrapText="1"/>
    </xf>
    <xf numFmtId="0" fontId="13" fillId="14" borderId="36" xfId="0" applyFont="1" applyFill="1" applyBorder="1" applyAlignment="1">
      <alignment horizontal="left" vertical="center" wrapText="1"/>
    </xf>
    <xf numFmtId="0" fontId="11" fillId="14" borderId="76" xfId="0" applyFont="1" applyFill="1" applyBorder="1" applyAlignment="1">
      <alignment horizontal="left" vertical="center"/>
    </xf>
    <xf numFmtId="0" fontId="11" fillId="14" borderId="35" xfId="0" applyFont="1" applyFill="1" applyBorder="1" applyAlignment="1">
      <alignment horizontal="left" vertical="center"/>
    </xf>
    <xf numFmtId="0" fontId="11" fillId="14" borderId="2" xfId="0" applyFont="1" applyFill="1" applyBorder="1" applyAlignment="1">
      <alignment wrapText="1"/>
    </xf>
    <xf numFmtId="0" fontId="19" fillId="4" borderId="14" xfId="0" applyFont="1" applyFill="1" applyBorder="1" applyAlignment="1">
      <alignment horizontal="center" vertical="center"/>
    </xf>
    <xf numFmtId="0" fontId="40" fillId="14" borderId="6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vertical="center" wrapText="1"/>
    </xf>
    <xf numFmtId="0" fontId="12" fillId="14" borderId="43" xfId="0" applyFont="1" applyFill="1" applyBorder="1" applyAlignment="1">
      <alignment vertical="top" wrapText="1"/>
    </xf>
    <xf numFmtId="0" fontId="11" fillId="14" borderId="9" xfId="0" applyFont="1" applyFill="1" applyBorder="1" applyAlignment="1">
      <alignment horizontal="center" vertical="top" wrapText="1"/>
    </xf>
    <xf numFmtId="16" fontId="11" fillId="14" borderId="16" xfId="0" applyNumberFormat="1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14" borderId="22" xfId="0" applyFont="1" applyFill="1" applyBorder="1" applyAlignment="1">
      <alignment horizontal="center" vertical="top" wrapText="1"/>
    </xf>
    <xf numFmtId="16" fontId="11" fillId="14" borderId="25" xfId="0" applyNumberFormat="1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vertical="top" wrapText="1"/>
    </xf>
    <xf numFmtId="0" fontId="11" fillId="14" borderId="21" xfId="0" applyFont="1" applyFill="1" applyBorder="1" applyAlignment="1">
      <alignment vertical="top" wrapText="1"/>
    </xf>
    <xf numFmtId="0" fontId="11" fillId="14" borderId="39" xfId="0" applyFont="1" applyFill="1" applyBorder="1" applyAlignment="1">
      <alignment vertical="top" wrapText="1"/>
    </xf>
    <xf numFmtId="0" fontId="11" fillId="14" borderId="40" xfId="0" applyFont="1" applyFill="1" applyBorder="1" applyAlignment="1">
      <alignment vertical="top" wrapText="1"/>
    </xf>
    <xf numFmtId="0" fontId="11" fillId="14" borderId="16" xfId="0" applyFont="1" applyFill="1" applyBorder="1" applyAlignment="1">
      <alignment vertical="top" wrapText="1"/>
    </xf>
    <xf numFmtId="0" fontId="11" fillId="14" borderId="4" xfId="0" applyFont="1" applyFill="1" applyBorder="1" applyAlignment="1">
      <alignment vertical="top" wrapText="1"/>
    </xf>
    <xf numFmtId="0" fontId="11" fillId="14" borderId="54" xfId="0" applyFont="1" applyFill="1" applyBorder="1" applyAlignment="1">
      <alignment vertical="top" wrapText="1"/>
    </xf>
    <xf numFmtId="0" fontId="11" fillId="14" borderId="5" xfId="0" applyFont="1" applyFill="1" applyBorder="1" applyAlignment="1">
      <alignment vertical="top" wrapText="1"/>
    </xf>
    <xf numFmtId="0" fontId="11" fillId="14" borderId="6" xfId="0" applyFont="1" applyFill="1" applyBorder="1" applyAlignment="1">
      <alignment vertical="top" wrapText="1"/>
    </xf>
    <xf numFmtId="0" fontId="11" fillId="14" borderId="38" xfId="0" applyFont="1" applyFill="1" applyBorder="1" applyAlignment="1">
      <alignment vertical="top" wrapText="1"/>
    </xf>
    <xf numFmtId="0" fontId="11" fillId="14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vertical="top" wrapText="1"/>
    </xf>
    <xf numFmtId="0" fontId="11" fillId="14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14" borderId="21" xfId="0" applyFont="1" applyFill="1" applyBorder="1" applyAlignment="1">
      <alignment horizontal="left" vertical="top" wrapText="1"/>
    </xf>
    <xf numFmtId="0" fontId="11" fillId="14" borderId="42" xfId="0" applyFont="1" applyFill="1" applyBorder="1" applyAlignment="1">
      <alignment vertical="top" wrapText="1"/>
    </xf>
    <xf numFmtId="0" fontId="51" fillId="14" borderId="6" xfId="0" applyFont="1" applyFill="1" applyBorder="1" applyAlignment="1">
      <alignment vertical="center"/>
    </xf>
    <xf numFmtId="0" fontId="0" fillId="14" borderId="21" xfId="0" applyFont="1" applyFill="1" applyBorder="1" applyAlignment="1">
      <alignment vertical="center"/>
    </xf>
    <xf numFmtId="0" fontId="11" fillId="14" borderId="6" xfId="0" applyFont="1" applyFill="1" applyBorder="1" applyAlignment="1">
      <alignment horizontal="left" vertical="top" wrapText="1"/>
    </xf>
    <xf numFmtId="0" fontId="11" fillId="14" borderId="19" xfId="0" applyFont="1" applyFill="1" applyBorder="1" applyAlignment="1">
      <alignment vertical="top" wrapText="1"/>
    </xf>
    <xf numFmtId="0" fontId="44" fillId="14" borderId="53" xfId="0" applyFont="1" applyFill="1" applyBorder="1" applyAlignment="1">
      <alignment vertical="center"/>
    </xf>
    <xf numFmtId="0" fontId="44" fillId="14" borderId="21" xfId="0" applyFont="1" applyFill="1" applyBorder="1" applyAlignment="1">
      <alignment vertical="center"/>
    </xf>
    <xf numFmtId="0" fontId="13" fillId="14" borderId="5" xfId="0" applyFont="1" applyFill="1" applyBorder="1" applyAlignment="1">
      <alignment horizontal="center" vertical="center" wrapText="1"/>
    </xf>
    <xf numFmtId="0" fontId="11" fillId="14" borderId="53" xfId="0" applyFont="1" applyFill="1" applyBorder="1" applyAlignment="1">
      <alignment vertical="center" wrapText="1"/>
    </xf>
    <xf numFmtId="0" fontId="44" fillId="14" borderId="54" xfId="0" applyFont="1" applyFill="1" applyBorder="1" applyAlignment="1">
      <alignment vertical="center"/>
    </xf>
    <xf numFmtId="0" fontId="46" fillId="15" borderId="0" xfId="0" applyFont="1" applyFill="1" applyAlignment="1">
      <alignment vertical="center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38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1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vertical="center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vertical="center"/>
    </xf>
    <xf numFmtId="0" fontId="17" fillId="15" borderId="38" xfId="0" applyFont="1" applyFill="1" applyBorder="1" applyAlignment="1">
      <alignment horizontal="center" vertical="center" wrapText="1"/>
    </xf>
    <xf numFmtId="0" fontId="17" fillId="15" borderId="6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17" fillId="15" borderId="37" xfId="0" applyFont="1" applyFill="1" applyBorder="1" applyAlignment="1">
      <alignment horizontal="center" vertical="center" wrapText="1"/>
    </xf>
    <xf numFmtId="0" fontId="17" fillId="15" borderId="39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/>
    </xf>
    <xf numFmtId="0" fontId="13" fillId="14" borderId="44" xfId="0" applyFont="1" applyFill="1" applyBorder="1" applyAlignment="1">
      <alignment horizontal="center" vertical="center" wrapText="1"/>
    </xf>
    <xf numFmtId="0" fontId="13" fillId="14" borderId="56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13" fillId="14" borderId="42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vertical="center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53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4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7" fillId="0" borderId="0" xfId="1" applyFont="1" applyBorder="1" applyAlignment="1">
      <alignment vertical="top" wrapText="1"/>
    </xf>
    <xf numFmtId="0" fontId="24" fillId="0" borderId="0" xfId="1" applyFont="1" applyBorder="1" applyAlignment="1">
      <alignment horizontal="center"/>
    </xf>
    <xf numFmtId="0" fontId="27" fillId="0" borderId="0" xfId="1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/>
    <xf numFmtId="0" fontId="12" fillId="14" borderId="10" xfId="0" applyFont="1" applyFill="1" applyBorder="1" applyAlignment="1">
      <alignment horizontal="left" vertical="top" wrapText="1"/>
    </xf>
    <xf numFmtId="0" fontId="12" fillId="14" borderId="24" xfId="0" applyFont="1" applyFill="1" applyBorder="1" applyAlignment="1">
      <alignment horizontal="left" vertical="top" wrapText="1"/>
    </xf>
    <xf numFmtId="0" fontId="11" fillId="14" borderId="43" xfId="0" applyFont="1" applyFill="1" applyBorder="1" applyAlignment="1">
      <alignment vertical="top" wrapText="1"/>
    </xf>
    <xf numFmtId="0" fontId="0" fillId="14" borderId="0" xfId="0" applyFill="1" applyAlignment="1">
      <alignment vertical="center"/>
    </xf>
    <xf numFmtId="0" fontId="0" fillId="14" borderId="2" xfId="0" applyFill="1" applyBorder="1" applyAlignment="1">
      <alignment horizontal="center" vertical="center" textRotation="90" wrapText="1"/>
    </xf>
    <xf numFmtId="0" fontId="0" fillId="14" borderId="19" xfId="0" applyFill="1" applyBorder="1" applyAlignment="1">
      <alignment horizontal="center" vertical="center" wrapText="1"/>
    </xf>
    <xf numFmtId="0" fontId="5" fillId="14" borderId="0" xfId="0" applyNumberFormat="1" applyFont="1" applyFill="1" applyBorder="1" applyAlignment="1" applyProtection="1">
      <alignment horizontal="left" vertical="center"/>
    </xf>
    <xf numFmtId="0" fontId="12" fillId="14" borderId="1" xfId="0" applyFont="1" applyFill="1" applyBorder="1" applyAlignment="1">
      <alignment vertical="top" wrapText="1"/>
    </xf>
    <xf numFmtId="0" fontId="21" fillId="15" borderId="26" xfId="0" applyFont="1" applyFill="1" applyBorder="1" applyAlignment="1">
      <alignment horizontal="center" vertical="center" wrapText="1"/>
    </xf>
    <xf numFmtId="0" fontId="21" fillId="15" borderId="63" xfId="0" applyFont="1" applyFill="1" applyBorder="1" applyAlignment="1">
      <alignment horizontal="center" vertical="center" wrapText="1"/>
    </xf>
    <xf numFmtId="0" fontId="21" fillId="15" borderId="64" xfId="0" applyFont="1" applyFill="1" applyBorder="1" applyAlignment="1">
      <alignment horizontal="center" vertical="center" wrapText="1"/>
    </xf>
    <xf numFmtId="0" fontId="21" fillId="15" borderId="57" xfId="0" applyFont="1" applyFill="1" applyBorder="1" applyAlignment="1">
      <alignment horizontal="center" vertical="center" wrapText="1"/>
    </xf>
    <xf numFmtId="0" fontId="21" fillId="15" borderId="74" xfId="0" applyFont="1" applyFill="1" applyBorder="1" applyAlignment="1">
      <alignment horizontal="center" vertical="center" wrapText="1"/>
    </xf>
    <xf numFmtId="0" fontId="21" fillId="15" borderId="64" xfId="0" applyFont="1" applyFill="1" applyBorder="1" applyAlignment="1">
      <alignment horizontal="center" vertical="center"/>
    </xf>
    <xf numFmtId="0" fontId="21" fillId="15" borderId="57" xfId="0" applyFont="1" applyFill="1" applyBorder="1" applyAlignment="1">
      <alignment horizontal="center" vertical="center"/>
    </xf>
    <xf numFmtId="0" fontId="21" fillId="15" borderId="63" xfId="0" applyFont="1" applyFill="1" applyBorder="1" applyAlignment="1">
      <alignment horizontal="center" vertical="center"/>
    </xf>
    <xf numFmtId="0" fontId="21" fillId="15" borderId="63" xfId="0" applyFont="1" applyFill="1" applyBorder="1" applyAlignment="1">
      <alignment vertical="center"/>
    </xf>
    <xf numFmtId="0" fontId="42" fillId="15" borderId="64" xfId="0" applyFont="1" applyFill="1" applyBorder="1" applyAlignment="1">
      <alignment vertical="center"/>
    </xf>
    <xf numFmtId="0" fontId="21" fillId="15" borderId="31" xfId="0" applyFont="1" applyFill="1" applyBorder="1" applyAlignment="1">
      <alignment horizontal="center" vertical="center" wrapText="1"/>
    </xf>
    <xf numFmtId="0" fontId="21" fillId="15" borderId="50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vertical="center"/>
    </xf>
    <xf numFmtId="0" fontId="21" fillId="15" borderId="29" xfId="0" applyFont="1" applyFill="1" applyBorder="1" applyAlignment="1">
      <alignment horizontal="center" vertical="center" wrapText="1"/>
    </xf>
    <xf numFmtId="0" fontId="21" fillId="15" borderId="70" xfId="0" applyFont="1" applyFill="1" applyBorder="1" applyAlignment="1">
      <alignment horizontal="center" vertical="center" wrapText="1"/>
    </xf>
    <xf numFmtId="0" fontId="21" fillId="15" borderId="56" xfId="0" applyFont="1" applyFill="1" applyBorder="1" applyAlignment="1">
      <alignment horizontal="center" vertical="center" wrapText="1"/>
    </xf>
    <xf numFmtId="0" fontId="21" fillId="15" borderId="70" xfId="0" applyFont="1" applyFill="1" applyBorder="1" applyAlignment="1">
      <alignment horizontal="center" vertical="center"/>
    </xf>
    <xf numFmtId="0" fontId="21" fillId="15" borderId="56" xfId="0" applyFont="1" applyFill="1" applyBorder="1" applyAlignment="1">
      <alignment horizontal="center" vertical="center"/>
    </xf>
    <xf numFmtId="0" fontId="21" fillId="15" borderId="42" xfId="0" applyFont="1" applyFill="1" applyBorder="1" applyAlignment="1">
      <alignment horizontal="center" vertical="center"/>
    </xf>
    <xf numFmtId="0" fontId="42" fillId="15" borderId="70" xfId="0" applyFont="1" applyFill="1" applyBorder="1" applyAlignment="1">
      <alignment vertical="center"/>
    </xf>
    <xf numFmtId="0" fontId="11" fillId="14" borderId="1" xfId="0" applyFont="1" applyFill="1" applyBorder="1" applyAlignment="1">
      <alignment horizontal="center" vertical="top" wrapText="1"/>
    </xf>
    <xf numFmtId="0" fontId="22" fillId="11" borderId="60" xfId="0" applyFont="1" applyFill="1" applyBorder="1" applyAlignment="1">
      <alignment horizontal="left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11" fillId="14" borderId="4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2" fillId="11" borderId="55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" fontId="17" fillId="4" borderId="48" xfId="0" applyNumberFormat="1" applyFont="1" applyFill="1" applyBorder="1" applyAlignment="1">
      <alignment horizontal="center" vertical="center" wrapText="1"/>
    </xf>
    <xf numFmtId="16" fontId="21" fillId="15" borderId="64" xfId="0" applyNumberFormat="1" applyFont="1" applyFill="1" applyBorder="1" applyAlignment="1">
      <alignment horizontal="center" vertical="center" wrapText="1"/>
    </xf>
    <xf numFmtId="16" fontId="21" fillId="15" borderId="70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vertical="center" wrapText="1"/>
    </xf>
    <xf numFmtId="0" fontId="11" fillId="14" borderId="32" xfId="0" applyFont="1" applyFill="1" applyBorder="1" applyAlignment="1">
      <alignment horizontal="left" vertical="top" wrapText="1"/>
    </xf>
    <xf numFmtId="0" fontId="11" fillId="14" borderId="35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center" vertical="center" wrapText="1"/>
    </xf>
    <xf numFmtId="0" fontId="21" fillId="15" borderId="27" xfId="0" applyFont="1" applyFill="1" applyBorder="1" applyAlignment="1">
      <alignment horizontal="center" vertical="center" wrapText="1"/>
    </xf>
    <xf numFmtId="0" fontId="21" fillId="15" borderId="0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 wrapText="1"/>
    </xf>
    <xf numFmtId="0" fontId="66" fillId="8" borderId="77" xfId="0" applyFont="1" applyFill="1" applyBorder="1" applyAlignment="1">
      <alignment horizontal="center" vertical="center" wrapText="1"/>
    </xf>
    <xf numFmtId="0" fontId="32" fillId="7" borderId="77" xfId="1" applyFont="1" applyFill="1" applyBorder="1" applyAlignment="1">
      <alignment horizontal="left" vertical="top"/>
    </xf>
    <xf numFmtId="0" fontId="27" fillId="0" borderId="77" xfId="0" applyFont="1" applyBorder="1" applyAlignment="1">
      <alignment horizontal="right"/>
    </xf>
    <xf numFmtId="0" fontId="27" fillId="0" borderId="77" xfId="0" applyFont="1" applyBorder="1" applyAlignment="1">
      <alignment horizontal="left" vertical="top"/>
    </xf>
    <xf numFmtId="0" fontId="66" fillId="8" borderId="77" xfId="0" applyFont="1" applyFill="1" applyBorder="1" applyAlignment="1">
      <alignment horizontal="right" wrapText="1"/>
    </xf>
    <xf numFmtId="0" fontId="12" fillId="14" borderId="19" xfId="0" applyFont="1" applyFill="1" applyBorder="1" applyAlignment="1">
      <alignment vertical="center" wrapText="1"/>
    </xf>
    <xf numFmtId="0" fontId="21" fillId="14" borderId="5" xfId="0" applyFont="1" applyFill="1" applyBorder="1" applyAlignment="1">
      <alignment horizontal="center" vertical="center" wrapText="1"/>
    </xf>
    <xf numFmtId="16" fontId="11" fillId="14" borderId="54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center" vertical="center" wrapText="1"/>
    </xf>
    <xf numFmtId="16" fontId="11" fillId="14" borderId="1" xfId="0" applyNumberFormat="1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12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vertical="center"/>
    </xf>
    <xf numFmtId="0" fontId="17" fillId="2" borderId="50" xfId="0" applyFont="1" applyFill="1" applyBorder="1" applyAlignment="1">
      <alignment horizontal="left" vertical="center" wrapText="1"/>
    </xf>
    <xf numFmtId="0" fontId="17" fillId="2" borderId="51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left" vertical="center" wrapText="1"/>
    </xf>
    <xf numFmtId="0" fontId="17" fillId="2" borderId="78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lef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51" xfId="0" applyFont="1" applyFill="1" applyBorder="1" applyAlignment="1">
      <alignment horizontal="left" vertical="center"/>
    </xf>
    <xf numFmtId="0" fontId="16" fillId="2" borderId="60" xfId="0" applyFont="1" applyFill="1" applyBorder="1" applyAlignment="1">
      <alignment vertical="center"/>
    </xf>
    <xf numFmtId="0" fontId="15" fillId="14" borderId="1" xfId="0" applyFont="1" applyFill="1" applyBorder="1" applyAlignment="1">
      <alignment vertical="center"/>
    </xf>
    <xf numFmtId="0" fontId="16" fillId="14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21" fillId="15" borderId="50" xfId="0" applyFont="1" applyFill="1" applyBorder="1" applyAlignment="1">
      <alignment horizontal="left" vertical="center" wrapText="1"/>
    </xf>
    <xf numFmtId="0" fontId="21" fillId="15" borderId="59" xfId="0" applyFont="1" applyFill="1" applyBorder="1" applyAlignment="1">
      <alignment horizontal="left" vertical="center" wrapText="1"/>
    </xf>
    <xf numFmtId="0" fontId="21" fillId="15" borderId="51" xfId="0" applyFont="1" applyFill="1" applyBorder="1" applyAlignment="1">
      <alignment horizontal="left" vertical="center" wrapText="1"/>
    </xf>
    <xf numFmtId="0" fontId="21" fillId="15" borderId="60" xfId="0" applyFont="1" applyFill="1" applyBorder="1" applyAlignment="1">
      <alignment horizontal="left" vertical="center" wrapText="1"/>
    </xf>
    <xf numFmtId="0" fontId="21" fillId="15" borderId="78" xfId="0" applyFont="1" applyFill="1" applyBorder="1" applyAlignment="1">
      <alignment horizontal="left" vertical="center" wrapText="1"/>
    </xf>
    <xf numFmtId="0" fontId="21" fillId="15" borderId="52" xfId="0" applyFont="1" applyFill="1" applyBorder="1" applyAlignment="1">
      <alignment horizontal="left" vertical="center" wrapText="1"/>
    </xf>
    <xf numFmtId="0" fontId="21" fillId="15" borderId="50" xfId="0" applyFont="1" applyFill="1" applyBorder="1" applyAlignment="1">
      <alignment horizontal="center" vertical="center"/>
    </xf>
    <xf numFmtId="0" fontId="21" fillId="15" borderId="51" xfId="0" applyFont="1" applyFill="1" applyBorder="1" applyAlignment="1">
      <alignment horizontal="left" vertical="center"/>
    </xf>
    <xf numFmtId="0" fontId="46" fillId="15" borderId="5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0" fillId="14" borderId="1" xfId="0" applyFont="1" applyFill="1" applyBorder="1" applyAlignment="1">
      <alignment horizontal="center"/>
    </xf>
    <xf numFmtId="0" fontId="40" fillId="14" borderId="21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41" fillId="14" borderId="66" xfId="0" applyFont="1" applyFill="1" applyBorder="1" applyAlignment="1">
      <alignment horizontal="center"/>
    </xf>
    <xf numFmtId="0" fontId="41" fillId="14" borderId="61" xfId="0" applyFont="1" applyFill="1" applyBorder="1" applyAlignment="1">
      <alignment horizontal="center"/>
    </xf>
    <xf numFmtId="0" fontId="41" fillId="14" borderId="62" xfId="0" applyFont="1" applyFill="1" applyBorder="1" applyAlignment="1">
      <alignment horizontal="center"/>
    </xf>
    <xf numFmtId="0" fontId="12" fillId="0" borderId="17" xfId="0" applyFont="1" applyBorder="1" applyAlignment="1">
      <alignment vertical="top" wrapText="1"/>
    </xf>
    <xf numFmtId="0" fontId="12" fillId="0" borderId="78" xfId="0" applyFont="1" applyBorder="1" applyAlignment="1">
      <alignment vertical="top" wrapText="1"/>
    </xf>
    <xf numFmtId="0" fontId="5" fillId="14" borderId="0" xfId="0" applyNumberFormat="1" applyFont="1" applyFill="1" applyBorder="1" applyAlignment="1" applyProtection="1">
      <alignment horizontal="left" vertical="center"/>
    </xf>
    <xf numFmtId="0" fontId="0" fillId="14" borderId="0" xfId="0" applyFill="1" applyBorder="1" applyAlignment="1">
      <alignment vertical="center"/>
    </xf>
    <xf numFmtId="0" fontId="13" fillId="14" borderId="46" xfId="0" applyFont="1" applyFill="1" applyBorder="1" applyAlignment="1">
      <alignment horizontal="center" vertical="center" wrapText="1"/>
    </xf>
    <xf numFmtId="0" fontId="15" fillId="14" borderId="47" xfId="0" applyFont="1" applyFill="1" applyBorder="1" applyAlignment="1">
      <alignment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12" xfId="0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14" borderId="11" xfId="0" applyFill="1" applyBorder="1" applyAlignment="1">
      <alignment horizontal="center" vertical="center" textRotation="90" wrapText="1"/>
    </xf>
    <xf numFmtId="0" fontId="0" fillId="14" borderId="16" xfId="0" applyFill="1" applyBorder="1" applyAlignment="1">
      <alignment horizontal="center" vertical="center" textRotation="90" wrapText="1"/>
    </xf>
    <xf numFmtId="0" fontId="0" fillId="14" borderId="25" xfId="0" applyFill="1" applyBorder="1" applyAlignment="1">
      <alignment horizontal="center" vertical="center" textRotation="90" wrapText="1"/>
    </xf>
    <xf numFmtId="0" fontId="17" fillId="14" borderId="57" xfId="0" applyFont="1" applyFill="1" applyBorder="1" applyAlignment="1">
      <alignment horizontal="center" vertical="center" wrapText="1"/>
    </xf>
    <xf numFmtId="0" fontId="0" fillId="14" borderId="63" xfId="0" applyFill="1" applyBorder="1" applyAlignment="1">
      <alignment vertical="center"/>
    </xf>
    <xf numFmtId="0" fontId="0" fillId="14" borderId="42" xfId="0" applyFill="1" applyBorder="1" applyAlignment="1">
      <alignment vertical="center"/>
    </xf>
    <xf numFmtId="0" fontId="13" fillId="14" borderId="42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/>
    </xf>
    <xf numFmtId="0" fontId="0" fillId="14" borderId="14" xfId="0" applyFill="1" applyBorder="1" applyAlignment="1">
      <alignment vertical="center"/>
    </xf>
    <xf numFmtId="0" fontId="0" fillId="14" borderId="46" xfId="0" applyFill="1" applyBorder="1" applyAlignment="1">
      <alignment horizontal="center" vertical="center" wrapText="1"/>
    </xf>
    <xf numFmtId="0" fontId="0" fillId="14" borderId="47" xfId="0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textRotation="90" wrapText="1"/>
    </xf>
    <xf numFmtId="0" fontId="0" fillId="14" borderId="33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left" vertical="center" wrapText="1"/>
    </xf>
    <xf numFmtId="0" fontId="11" fillId="14" borderId="5" xfId="0" applyFont="1" applyFill="1" applyBorder="1" applyAlignment="1">
      <alignment horizontal="left" vertical="center"/>
    </xf>
    <xf numFmtId="0" fontId="11" fillId="14" borderId="67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14" borderId="71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14" borderId="0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44" xfId="0" applyFill="1" applyBorder="1" applyAlignment="1">
      <alignment vertical="center"/>
    </xf>
    <xf numFmtId="0" fontId="5" fillId="14" borderId="43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textRotation="90" wrapText="1"/>
    </xf>
    <xf numFmtId="0" fontId="0" fillId="14" borderId="2" xfId="0" applyFill="1" applyBorder="1" applyAlignment="1">
      <alignment horizontal="center" vertical="center" textRotation="90" wrapText="1"/>
    </xf>
    <xf numFmtId="0" fontId="0" fillId="14" borderId="35" xfId="0" applyFill="1" applyBorder="1" applyAlignment="1">
      <alignment horizontal="center" vertical="center" textRotation="90" wrapText="1"/>
    </xf>
    <xf numFmtId="0" fontId="0" fillId="14" borderId="19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15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9" fillId="15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15" borderId="31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11" borderId="49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1" fillId="15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5" fillId="11" borderId="14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17" fillId="11" borderId="49" xfId="0" applyFont="1" applyFill="1" applyBorder="1" applyAlignment="1">
      <alignment horizontal="left" vertical="center" wrapText="1"/>
    </xf>
    <xf numFmtId="0" fontId="17" fillId="15" borderId="49" xfId="0" applyFont="1" applyFill="1" applyBorder="1" applyAlignment="1">
      <alignment vertical="center" wrapText="1"/>
    </xf>
    <xf numFmtId="0" fontId="63" fillId="2" borderId="60" xfId="0" applyFont="1" applyFill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17" fillId="15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5" fillId="11" borderId="49" xfId="0" applyFont="1" applyFill="1" applyBorder="1" applyAlignment="1">
      <alignment horizontal="left" vertical="top" wrapText="1"/>
    </xf>
    <xf numFmtId="0" fontId="17" fillId="11" borderId="74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5" fillId="15" borderId="14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21" fillId="15" borderId="6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2" borderId="49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7" fillId="15" borderId="49" xfId="0" applyFont="1" applyFill="1" applyBorder="1" applyAlignment="1">
      <alignment vertical="top" wrapText="1"/>
    </xf>
    <xf numFmtId="0" fontId="17" fillId="15" borderId="55" xfId="0" applyFont="1" applyFill="1" applyBorder="1" applyAlignment="1">
      <alignment vertical="top" wrapText="1"/>
    </xf>
    <xf numFmtId="0" fontId="17" fillId="15" borderId="55" xfId="0" applyFont="1" applyFill="1" applyBorder="1" applyAlignment="1">
      <alignment vertical="center" wrapText="1"/>
    </xf>
    <xf numFmtId="0" fontId="17" fillId="15" borderId="14" xfId="0" applyFont="1" applyFill="1" applyBorder="1" applyAlignment="1">
      <alignment horizontal="left" vertical="top" wrapText="1"/>
    </xf>
    <xf numFmtId="0" fontId="17" fillId="15" borderId="13" xfId="0" applyFont="1" applyFill="1" applyBorder="1" applyAlignment="1">
      <alignment horizontal="left" vertical="top" wrapText="1"/>
    </xf>
    <xf numFmtId="0" fontId="21" fillId="15" borderId="49" xfId="0" applyFont="1" applyFill="1" applyBorder="1" applyAlignment="1">
      <alignment horizontal="left" vertical="center" wrapText="1"/>
    </xf>
    <xf numFmtId="0" fontId="21" fillId="15" borderId="55" xfId="0" applyFont="1" applyFill="1" applyBorder="1" applyAlignment="1">
      <alignment horizontal="left" vertical="center" wrapText="1"/>
    </xf>
    <xf numFmtId="0" fontId="17" fillId="15" borderId="2" xfId="0" applyFont="1" applyFill="1" applyBorder="1" applyAlignment="1">
      <alignment vertical="top" wrapText="1"/>
    </xf>
    <xf numFmtId="0" fontId="64" fillId="0" borderId="3" xfId="0" applyFont="1" applyBorder="1" applyAlignment="1">
      <alignment vertical="top" wrapText="1"/>
    </xf>
    <xf numFmtId="0" fontId="27" fillId="0" borderId="2" xfId="1" applyFont="1" applyBorder="1" applyAlignment="1"/>
    <xf numFmtId="0" fontId="27" fillId="0" borderId="4" xfId="1" applyFont="1" applyBorder="1" applyAlignment="1"/>
    <xf numFmtId="0" fontId="27" fillId="0" borderId="3" xfId="1" applyFont="1" applyBorder="1" applyAlignment="1"/>
    <xf numFmtId="0" fontId="27" fillId="0" borderId="1" xfId="1" applyFont="1" applyBorder="1" applyAlignment="1"/>
    <xf numFmtId="0" fontId="27" fillId="0" borderId="2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38" fillId="0" borderId="49" xfId="1" applyFont="1" applyBorder="1" applyAlignment="1">
      <alignment vertical="top" wrapText="1"/>
    </xf>
    <xf numFmtId="0" fontId="38" fillId="0" borderId="12" xfId="1" applyFont="1" applyBorder="1" applyAlignment="1">
      <alignment vertical="top" wrapText="1"/>
    </xf>
    <xf numFmtId="0" fontId="38" fillId="0" borderId="55" xfId="1" applyFont="1" applyBorder="1" applyAlignment="1">
      <alignment vertical="top" wrapText="1"/>
    </xf>
    <xf numFmtId="0" fontId="38" fillId="0" borderId="13" xfId="1" applyFont="1" applyBorder="1" applyAlignment="1">
      <alignment vertical="top" wrapText="1"/>
    </xf>
    <xf numFmtId="0" fontId="38" fillId="0" borderId="14" xfId="0" applyFont="1" applyBorder="1" applyAlignment="1"/>
    <xf numFmtId="0" fontId="38" fillId="0" borderId="12" xfId="0" applyFont="1" applyBorder="1" applyAlignment="1"/>
    <xf numFmtId="0" fontId="38" fillId="0" borderId="13" xfId="0" applyFont="1" applyBorder="1" applyAlignment="1"/>
    <xf numFmtId="0" fontId="38" fillId="0" borderId="14" xfId="1" applyFont="1" applyBorder="1" applyAlignment="1">
      <alignment horizontal="center" wrapText="1"/>
    </xf>
    <xf numFmtId="0" fontId="0" fillId="0" borderId="12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27" fillId="0" borderId="38" xfId="1" applyFont="1" applyBorder="1" applyAlignment="1"/>
    <xf numFmtId="0" fontId="27" fillId="0" borderId="40" xfId="1" applyFont="1" applyBorder="1" applyAlignment="1"/>
    <xf numFmtId="0" fontId="27" fillId="0" borderId="7" xfId="1" applyFont="1" applyBorder="1" applyAlignment="1"/>
    <xf numFmtId="0" fontId="27" fillId="0" borderId="3" xfId="1" applyFont="1" applyBorder="1" applyAlignment="1">
      <alignment horizontal="center"/>
    </xf>
    <xf numFmtId="0" fontId="27" fillId="0" borderId="37" xfId="1" applyFont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7" fillId="0" borderId="39" xfId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38" fillId="0" borderId="47" xfId="1" applyFont="1" applyBorder="1" applyAlignment="1">
      <alignment horizontal="center" vertical="top" wrapText="1"/>
    </xf>
    <xf numFmtId="0" fontId="28" fillId="0" borderId="15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27" fillId="0" borderId="73" xfId="1" applyFont="1" applyBorder="1" applyAlignment="1">
      <alignment horizontal="center"/>
    </xf>
    <xf numFmtId="0" fontId="58" fillId="0" borderId="2" xfId="1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27" fillId="11" borderId="4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63" fillId="14" borderId="2" xfId="0" applyFont="1" applyFill="1" applyBorder="1" applyAlignment="1">
      <alignment horizontal="center" vertical="center"/>
    </xf>
    <xf numFmtId="0" fontId="63" fillId="14" borderId="4" xfId="0" applyFont="1" applyFill="1" applyBorder="1" applyAlignment="1">
      <alignment horizontal="center" vertical="center"/>
    </xf>
    <xf numFmtId="0" fontId="63" fillId="14" borderId="3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7" fillId="0" borderId="38" xfId="1" applyFont="1" applyBorder="1" applyAlignment="1">
      <alignment horizontal="center"/>
    </xf>
    <xf numFmtId="0" fontId="28" fillId="0" borderId="37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8" fillId="0" borderId="38" xfId="1" applyFont="1" applyBorder="1" applyAlignment="1">
      <alignment horizontal="center"/>
    </xf>
    <xf numFmtId="0" fontId="28" fillId="0" borderId="8" xfId="1" applyFont="1" applyBorder="1" applyAlignment="1">
      <alignment horizontal="center" vertical="top"/>
    </xf>
    <xf numFmtId="0" fontId="28" fillId="0" borderId="0" xfId="1" applyFont="1" applyBorder="1" applyAlignment="1">
      <alignment horizontal="center" vertical="top"/>
    </xf>
    <xf numFmtId="0" fontId="27" fillId="0" borderId="19" xfId="1" applyFont="1" applyBorder="1" applyAlignment="1"/>
    <xf numFmtId="0" fontId="27" fillId="0" borderId="5" xfId="1" applyFont="1" applyBorder="1" applyAlignment="1"/>
    <xf numFmtId="0" fontId="27" fillId="0" borderId="20" xfId="1" applyFont="1" applyBorder="1" applyAlignment="1"/>
    <xf numFmtId="0" fontId="28" fillId="0" borderId="46" xfId="1" applyFont="1" applyBorder="1" applyAlignment="1">
      <alignment horizontal="center"/>
    </xf>
    <xf numFmtId="0" fontId="28" fillId="0" borderId="47" xfId="1" applyFont="1" applyBorder="1" applyAlignment="1">
      <alignment horizontal="center"/>
    </xf>
    <xf numFmtId="0" fontId="28" fillId="0" borderId="49" xfId="1" applyFont="1" applyBorder="1" applyAlignment="1">
      <alignment horizontal="center"/>
    </xf>
    <xf numFmtId="0" fontId="27" fillId="0" borderId="46" xfId="1" applyFont="1" applyBorder="1" applyAlignment="1">
      <alignment horizontal="center"/>
    </xf>
    <xf numFmtId="0" fontId="27" fillId="0" borderId="47" xfId="1" applyFont="1" applyBorder="1" applyAlignment="1">
      <alignment horizontal="center"/>
    </xf>
    <xf numFmtId="0" fontId="27" fillId="0" borderId="48" xfId="1" applyFont="1" applyBorder="1" applyAlignment="1">
      <alignment horizontal="center"/>
    </xf>
    <xf numFmtId="0" fontId="28" fillId="0" borderId="12" xfId="1" applyFont="1" applyBorder="1" applyAlignment="1">
      <alignment horizontal="center"/>
    </xf>
    <xf numFmtId="0" fontId="28" fillId="0" borderId="55" xfId="1" applyFont="1" applyBorder="1" applyAlignment="1">
      <alignment horizontal="center"/>
    </xf>
    <xf numFmtId="0" fontId="28" fillId="0" borderId="53" xfId="1" applyFont="1" applyBorder="1" applyAlignment="1">
      <alignment horizontal="center"/>
    </xf>
    <xf numFmtId="0" fontId="28" fillId="0" borderId="21" xfId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7" fillId="0" borderId="75" xfId="1" applyFont="1" applyBorder="1" applyAlignment="1">
      <alignment horizontal="center"/>
    </xf>
    <xf numFmtId="0" fontId="27" fillId="0" borderId="36" xfId="1" applyFont="1" applyBorder="1" applyAlignment="1">
      <alignment horizontal="center"/>
    </xf>
    <xf numFmtId="0" fontId="27" fillId="0" borderId="23" xfId="1" applyFont="1" applyBorder="1" applyAlignment="1">
      <alignment horizontal="center"/>
    </xf>
    <xf numFmtId="0" fontId="27" fillId="0" borderId="42" xfId="1" applyFont="1" applyBorder="1" applyAlignment="1">
      <alignment horizontal="center"/>
    </xf>
    <xf numFmtId="0" fontId="27" fillId="0" borderId="43" xfId="1" applyFont="1" applyBorder="1" applyAlignment="1">
      <alignment horizontal="center"/>
    </xf>
    <xf numFmtId="0" fontId="27" fillId="0" borderId="56" xfId="1" applyFont="1" applyBorder="1" applyAlignment="1">
      <alignment horizontal="center"/>
    </xf>
    <xf numFmtId="0" fontId="27" fillId="0" borderId="70" xfId="1" applyFont="1" applyBorder="1" applyAlignment="1">
      <alignment horizontal="center"/>
    </xf>
    <xf numFmtId="0" fontId="38" fillId="0" borderId="49" xfId="1" applyFont="1" applyBorder="1" applyAlignment="1">
      <alignment horizontal="center" vertical="top" wrapText="1"/>
    </xf>
    <xf numFmtId="0" fontId="38" fillId="0" borderId="12" xfId="1" applyFont="1" applyBorder="1" applyAlignment="1">
      <alignment horizontal="center" vertical="top" wrapText="1"/>
    </xf>
    <xf numFmtId="0" fontId="38" fillId="0" borderId="55" xfId="1" applyFont="1" applyBorder="1" applyAlignment="1">
      <alignment horizontal="center" vertical="top" wrapText="1"/>
    </xf>
    <xf numFmtId="0" fontId="38" fillId="0" borderId="14" xfId="1" applyFont="1" applyBorder="1" applyAlignment="1">
      <alignment horizontal="center"/>
    </xf>
    <xf numFmtId="0" fontId="0" fillId="0" borderId="12" xfId="0" applyBorder="1"/>
    <xf numFmtId="0" fontId="0" fillId="0" borderId="55" xfId="0" applyBorder="1"/>
    <xf numFmtId="0" fontId="38" fillId="0" borderId="49" xfId="1" applyFont="1" applyBorder="1" applyAlignment="1">
      <alignment horizontal="center"/>
    </xf>
    <xf numFmtId="0" fontId="38" fillId="0" borderId="9" xfId="1" applyFont="1" applyBorder="1" applyAlignment="1">
      <alignment horizontal="center" vertical="center"/>
    </xf>
    <xf numFmtId="0" fontId="38" fillId="0" borderId="10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8" fillId="0" borderId="22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46" xfId="1" applyFont="1" applyBorder="1" applyAlignment="1">
      <alignment horizontal="center" vertical="center" wrapText="1"/>
    </xf>
    <xf numFmtId="0" fontId="38" fillId="0" borderId="47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/>
    </xf>
    <xf numFmtId="0" fontId="38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0" xfId="1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21" xfId="1" applyFont="1" applyBorder="1" applyAlignment="1"/>
    <xf numFmtId="0" fontId="28" fillId="0" borderId="49" xfId="1" applyFont="1" applyBorder="1" applyAlignment="1"/>
    <xf numFmtId="0" fontId="28" fillId="0" borderId="12" xfId="1" applyFont="1" applyBorder="1" applyAlignment="1"/>
    <xf numFmtId="0" fontId="28" fillId="0" borderId="14" xfId="1" applyFont="1" applyBorder="1" applyAlignment="1"/>
    <xf numFmtId="0" fontId="28" fillId="0" borderId="13" xfId="1" applyFont="1" applyBorder="1" applyAlignment="1"/>
    <xf numFmtId="0" fontId="27" fillId="0" borderId="5" xfId="1" applyFont="1" applyBorder="1" applyAlignment="1">
      <alignment horizontal="center"/>
    </xf>
    <xf numFmtId="0" fontId="27" fillId="0" borderId="20" xfId="1" applyFont="1" applyBorder="1" applyAlignment="1">
      <alignment horizontal="center"/>
    </xf>
    <xf numFmtId="0" fontId="27" fillId="0" borderId="19" xfId="1" applyFont="1" applyBorder="1" applyAlignment="1">
      <alignment horizontal="center"/>
    </xf>
    <xf numFmtId="0" fontId="9" fillId="0" borderId="0" xfId="0" applyFont="1" applyFill="1" applyBorder="1" applyAlignment="1"/>
    <xf numFmtId="0" fontId="27" fillId="0" borderId="10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top" wrapText="1"/>
    </xf>
    <xf numFmtId="0" fontId="7" fillId="0" borderId="27" xfId="1" applyFont="1" applyBorder="1" applyAlignment="1">
      <alignment horizontal="center" vertical="top" wrapText="1"/>
    </xf>
    <xf numFmtId="0" fontId="7" fillId="0" borderId="28" xfId="1" applyFont="1" applyBorder="1" applyAlignment="1">
      <alignment horizontal="center" vertical="top" wrapText="1"/>
    </xf>
    <xf numFmtId="0" fontId="7" fillId="0" borderId="29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30" xfId="1" applyFont="1" applyBorder="1" applyAlignment="1">
      <alignment horizontal="center" vertical="top" wrapText="1"/>
    </xf>
    <xf numFmtId="0" fontId="7" fillId="0" borderId="3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38" fillId="0" borderId="26" xfId="1" applyFont="1" applyBorder="1" applyAlignment="1">
      <alignment horizontal="center" vertical="top" wrapText="1"/>
    </xf>
    <xf numFmtId="0" fontId="38" fillId="0" borderId="27" xfId="1" applyFont="1" applyBorder="1" applyAlignment="1">
      <alignment horizontal="center" vertical="top" wrapText="1"/>
    </xf>
    <xf numFmtId="0" fontId="38" fillId="0" borderId="28" xfId="1" applyFont="1" applyBorder="1" applyAlignment="1">
      <alignment horizontal="center" vertical="top" wrapText="1"/>
    </xf>
    <xf numFmtId="0" fontId="38" fillId="0" borderId="29" xfId="1" applyFont="1" applyBorder="1" applyAlignment="1">
      <alignment horizontal="center" vertical="top" wrapText="1"/>
    </xf>
    <xf numFmtId="0" fontId="38" fillId="0" borderId="0" xfId="1" applyFont="1" applyBorder="1" applyAlignment="1">
      <alignment horizontal="center" vertical="top" wrapText="1"/>
    </xf>
    <xf numFmtId="0" fontId="38" fillId="0" borderId="30" xfId="1" applyFont="1" applyBorder="1" applyAlignment="1">
      <alignment horizontal="center" vertical="top" wrapText="1"/>
    </xf>
    <xf numFmtId="0" fontId="38" fillId="0" borderId="31" xfId="1" applyFont="1" applyBorder="1" applyAlignment="1">
      <alignment horizontal="center" vertical="top" wrapText="1"/>
    </xf>
    <xf numFmtId="0" fontId="38" fillId="0" borderId="8" xfId="1" applyFont="1" applyBorder="1" applyAlignment="1">
      <alignment horizontal="center" vertical="top" wrapText="1"/>
    </xf>
    <xf numFmtId="0" fontId="38" fillId="0" borderId="18" xfId="1" applyFont="1" applyBorder="1" applyAlignment="1">
      <alignment horizontal="center" vertical="top" wrapText="1"/>
    </xf>
    <xf numFmtId="0" fontId="38" fillId="0" borderId="26" xfId="1" applyFont="1" applyFill="1" applyBorder="1" applyAlignment="1">
      <alignment horizontal="center" vertical="top" wrapText="1"/>
    </xf>
    <xf numFmtId="0" fontId="38" fillId="0" borderId="27" xfId="1" applyFont="1" applyFill="1" applyBorder="1" applyAlignment="1">
      <alignment horizontal="center" vertical="top" wrapText="1"/>
    </xf>
    <xf numFmtId="0" fontId="38" fillId="0" borderId="28" xfId="1" applyFont="1" applyFill="1" applyBorder="1" applyAlignment="1">
      <alignment horizontal="center" vertical="top" wrapText="1"/>
    </xf>
    <xf numFmtId="0" fontId="38" fillId="0" borderId="29" xfId="1" applyFont="1" applyFill="1" applyBorder="1" applyAlignment="1">
      <alignment horizontal="center" vertical="top" wrapText="1"/>
    </xf>
    <xf numFmtId="0" fontId="38" fillId="0" borderId="0" xfId="1" applyFont="1" applyFill="1" applyBorder="1" applyAlignment="1">
      <alignment horizontal="center" vertical="top" wrapText="1"/>
    </xf>
    <xf numFmtId="0" fontId="38" fillId="0" borderId="30" xfId="1" applyFont="1" applyFill="1" applyBorder="1" applyAlignment="1">
      <alignment horizontal="center" vertical="top" wrapText="1"/>
    </xf>
    <xf numFmtId="0" fontId="38" fillId="0" borderId="31" xfId="1" applyFont="1" applyFill="1" applyBorder="1" applyAlignment="1">
      <alignment horizontal="center" vertical="top" wrapText="1"/>
    </xf>
    <xf numFmtId="0" fontId="38" fillId="0" borderId="8" xfId="1" applyFont="1" applyFill="1" applyBorder="1" applyAlignment="1">
      <alignment horizontal="center" vertical="top" wrapText="1"/>
    </xf>
    <xf numFmtId="0" fontId="38" fillId="0" borderId="18" xfId="1" applyFont="1" applyFill="1" applyBorder="1" applyAlignment="1">
      <alignment horizontal="center" vertical="top" wrapText="1"/>
    </xf>
    <xf numFmtId="0" fontId="56" fillId="0" borderId="2" xfId="1" applyFont="1" applyFill="1" applyBorder="1" applyAlignment="1">
      <alignment horizontal="center" vertical="center"/>
    </xf>
    <xf numFmtId="0" fontId="57" fillId="0" borderId="4" xfId="0" applyFont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8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7" fillId="0" borderId="12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7" fillId="0" borderId="14" xfId="1" applyFont="1" applyBorder="1" applyAlignment="1">
      <alignment horizontal="center"/>
    </xf>
    <xf numFmtId="0" fontId="27" fillId="0" borderId="1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9" xfId="1" applyFont="1" applyBorder="1" applyAlignment="1">
      <alignment horizontal="center" textRotation="255"/>
    </xf>
    <xf numFmtId="0" fontId="27" fillId="0" borderId="15" xfId="1" applyFont="1" applyBorder="1" applyAlignment="1">
      <alignment horizontal="center" textRotation="255"/>
    </xf>
    <xf numFmtId="0" fontId="38" fillId="13" borderId="2" xfId="0" applyFont="1" applyFill="1" applyBorder="1" applyAlignment="1">
      <alignment horizontal="center"/>
    </xf>
    <xf numFmtId="0" fontId="38" fillId="13" borderId="4" xfId="0" applyFont="1" applyFill="1" applyBorder="1" applyAlignment="1">
      <alignment horizontal="center"/>
    </xf>
    <xf numFmtId="0" fontId="38" fillId="13" borderId="3" xfId="0" applyFont="1" applyFill="1" applyBorder="1" applyAlignment="1">
      <alignment horizontal="center"/>
    </xf>
    <xf numFmtId="0" fontId="27" fillId="16" borderId="2" xfId="0" applyFont="1" applyFill="1" applyBorder="1" applyAlignment="1">
      <alignment horizontal="center"/>
    </xf>
    <xf numFmtId="0" fontId="27" fillId="16" borderId="4" xfId="0" applyFont="1" applyFill="1" applyBorder="1" applyAlignment="1">
      <alignment horizontal="center"/>
    </xf>
    <xf numFmtId="0" fontId="27" fillId="16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25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0" borderId="0" xfId="1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/>
    <xf numFmtId="0" fontId="0" fillId="0" borderId="0" xfId="0" applyBorder="1" applyAlignment="1"/>
    <xf numFmtId="0" fontId="10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/>
    </xf>
    <xf numFmtId="0" fontId="25" fillId="0" borderId="0" xfId="1" applyFont="1" applyBorder="1" applyAlignment="1">
      <alignment horizontal="left" wrapText="1"/>
    </xf>
    <xf numFmtId="0" fontId="26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0" xfId="1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1" applyFon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1"/>
  <sheetViews>
    <sheetView zoomScale="60" zoomScaleNormal="60" workbookViewId="0">
      <selection activeCell="AD161" sqref="A1:AD161"/>
    </sheetView>
  </sheetViews>
  <sheetFormatPr defaultColWidth="9.140625" defaultRowHeight="12.75"/>
  <cols>
    <col min="1" max="1" width="15" style="262" customWidth="1"/>
    <col min="2" max="2" width="44" style="263" customWidth="1"/>
    <col min="3" max="3" width="0.42578125" style="263" customWidth="1"/>
    <col min="4" max="4" width="4.42578125" style="263" customWidth="1"/>
    <col min="5" max="5" width="7.42578125" style="263" customWidth="1"/>
    <col min="6" max="6" width="4.85546875" style="427" customWidth="1"/>
    <col min="7" max="7" width="6.7109375" style="263" customWidth="1"/>
    <col min="8" max="8" width="6.7109375" style="428" customWidth="1"/>
    <col min="9" max="9" width="7.7109375" style="429" customWidth="1"/>
    <col min="10" max="10" width="8.7109375" style="263" customWidth="1"/>
    <col min="11" max="11" width="7.85546875" style="263" customWidth="1"/>
    <col min="12" max="13" width="5.85546875" style="427" customWidth="1"/>
    <col min="14" max="14" width="9.85546875" style="281" customWidth="1"/>
    <col min="15" max="15" width="6.7109375" style="262" customWidth="1"/>
    <col min="16" max="16" width="8.7109375" style="262" customWidth="1"/>
    <col min="17" max="17" width="6.85546875" style="263" customWidth="1"/>
    <col min="18" max="18" width="7.7109375" style="430" customWidth="1"/>
    <col min="19" max="19" width="7" style="431" customWidth="1"/>
    <col min="20" max="21" width="7" style="281" customWidth="1"/>
    <col min="22" max="22" width="7.7109375" style="262" customWidth="1"/>
    <col min="23" max="23" width="7.85546875" style="262" customWidth="1"/>
    <col min="24" max="25" width="6.5703125" style="262" customWidth="1"/>
    <col min="26" max="26" width="7.28515625" style="262" customWidth="1"/>
    <col min="27" max="27" width="9.5703125" style="359" customWidth="1"/>
    <col min="28" max="28" width="6.5703125" style="262" customWidth="1"/>
    <col min="29" max="29" width="9.140625" style="432"/>
    <col min="30" max="30" width="9.140625" style="433"/>
    <col min="31" max="31" width="10.5703125" style="263" bestFit="1" customWidth="1"/>
    <col min="32" max="32" width="9.28515625" style="263" bestFit="1" customWidth="1"/>
    <col min="33" max="33" width="14.42578125" style="263" bestFit="1" customWidth="1"/>
    <col min="34" max="34" width="9.140625" style="263"/>
    <col min="35" max="35" width="12.28515625" style="263" bestFit="1" customWidth="1"/>
    <col min="36" max="16384" width="9.140625" style="263"/>
  </cols>
  <sheetData>
    <row r="1" spans="1:39" ht="21.75" customHeight="1" thickBot="1">
      <c r="A1" s="834" t="s">
        <v>26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835"/>
      <c r="AB1" s="835"/>
      <c r="AC1" s="835"/>
      <c r="AD1" s="836"/>
      <c r="AE1" s="261"/>
      <c r="AF1" s="261"/>
      <c r="AG1" s="261"/>
      <c r="AH1" s="261"/>
      <c r="AI1" s="261"/>
      <c r="AJ1" s="261"/>
      <c r="AK1" s="261"/>
      <c r="AL1" s="262"/>
      <c r="AM1" s="262"/>
    </row>
    <row r="2" spans="1:39" ht="24" customHeight="1" thickBot="1">
      <c r="A2" s="838" t="s">
        <v>0</v>
      </c>
      <c r="B2" s="842" t="s">
        <v>334</v>
      </c>
      <c r="C2" s="843"/>
      <c r="D2" s="817" t="s">
        <v>1</v>
      </c>
      <c r="E2" s="818"/>
      <c r="F2" s="818"/>
      <c r="G2" s="839" t="s">
        <v>4</v>
      </c>
      <c r="H2" s="804" t="s">
        <v>155</v>
      </c>
      <c r="I2" s="817" t="s">
        <v>5</v>
      </c>
      <c r="J2" s="818"/>
      <c r="K2" s="818"/>
      <c r="L2" s="818"/>
      <c r="M2" s="819"/>
      <c r="N2" s="820"/>
      <c r="O2" s="812" t="s">
        <v>10</v>
      </c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3"/>
      <c r="AE2" s="261"/>
      <c r="AF2" s="261"/>
      <c r="AG2" s="261"/>
      <c r="AH2" s="261"/>
      <c r="AI2" s="261"/>
      <c r="AJ2" s="261"/>
      <c r="AK2" s="261"/>
      <c r="AL2" s="262"/>
      <c r="AM2" s="262"/>
    </row>
    <row r="3" spans="1:39" ht="12.75" customHeight="1" thickBot="1">
      <c r="A3" s="838"/>
      <c r="B3" s="844"/>
      <c r="C3" s="845"/>
      <c r="D3" s="823"/>
      <c r="E3" s="821"/>
      <c r="F3" s="821"/>
      <c r="G3" s="840"/>
      <c r="H3" s="805"/>
      <c r="I3" s="816" t="s">
        <v>6</v>
      </c>
      <c r="J3" s="821" t="s">
        <v>7</v>
      </c>
      <c r="K3" s="821"/>
      <c r="L3" s="821"/>
      <c r="M3" s="822"/>
      <c r="N3" s="822"/>
      <c r="O3" s="813" t="s">
        <v>11</v>
      </c>
      <c r="P3" s="814"/>
      <c r="Q3" s="815"/>
      <c r="R3" s="813" t="s">
        <v>12</v>
      </c>
      <c r="S3" s="814"/>
      <c r="T3" s="814"/>
      <c r="U3" s="815"/>
      <c r="V3" s="801" t="s">
        <v>13</v>
      </c>
      <c r="W3" s="802"/>
      <c r="X3" s="802"/>
      <c r="Y3" s="802"/>
      <c r="Z3" s="803"/>
      <c r="AA3" s="812" t="s">
        <v>134</v>
      </c>
      <c r="AB3" s="802"/>
      <c r="AC3" s="802"/>
      <c r="AD3" s="803"/>
      <c r="AE3" s="261"/>
      <c r="AF3" s="261"/>
      <c r="AG3" s="261"/>
      <c r="AH3" s="261"/>
      <c r="AI3" s="261"/>
      <c r="AJ3" s="261"/>
      <c r="AK3" s="261"/>
      <c r="AL3" s="262"/>
      <c r="AM3" s="262"/>
    </row>
    <row r="4" spans="1:39" ht="100.5" customHeight="1" thickBot="1">
      <c r="A4" s="838"/>
      <c r="B4" s="846"/>
      <c r="C4" s="847"/>
      <c r="D4" s="246" t="s">
        <v>2</v>
      </c>
      <c r="E4" s="76" t="s">
        <v>19</v>
      </c>
      <c r="F4" s="76" t="s">
        <v>24</v>
      </c>
      <c r="G4" s="841"/>
      <c r="H4" s="806"/>
      <c r="I4" s="816"/>
      <c r="J4" s="77" t="s">
        <v>8</v>
      </c>
      <c r="K4" s="77" t="s">
        <v>9</v>
      </c>
      <c r="L4" s="77" t="s">
        <v>3</v>
      </c>
      <c r="M4" s="703" t="s">
        <v>350</v>
      </c>
      <c r="N4" s="264" t="s">
        <v>33</v>
      </c>
      <c r="O4" s="78" t="s">
        <v>133</v>
      </c>
      <c r="P4" s="79" t="s">
        <v>151</v>
      </c>
      <c r="Q4" s="80" t="s">
        <v>58</v>
      </c>
      <c r="R4" s="81" t="s">
        <v>158</v>
      </c>
      <c r="S4" s="256" t="s">
        <v>159</v>
      </c>
      <c r="T4" s="82" t="s">
        <v>160</v>
      </c>
      <c r="U4" s="83" t="s">
        <v>416</v>
      </c>
      <c r="V4" s="81" t="s">
        <v>187</v>
      </c>
      <c r="W4" s="256" t="s">
        <v>159</v>
      </c>
      <c r="X4" s="82" t="s">
        <v>160</v>
      </c>
      <c r="Y4" s="82" t="s">
        <v>160</v>
      </c>
      <c r="Z4" s="83" t="s">
        <v>417</v>
      </c>
      <c r="AA4" s="78" t="s">
        <v>178</v>
      </c>
      <c r="AB4" s="84" t="s">
        <v>179</v>
      </c>
      <c r="AC4" s="84" t="s">
        <v>160</v>
      </c>
      <c r="AD4" s="80" t="s">
        <v>160</v>
      </c>
      <c r="AE4" s="261"/>
      <c r="AF4" s="261"/>
      <c r="AG4" s="261"/>
      <c r="AH4" s="261"/>
      <c r="AI4" s="261"/>
      <c r="AJ4" s="261"/>
      <c r="AK4" s="261"/>
      <c r="AL4" s="262"/>
      <c r="AM4" s="262"/>
    </row>
    <row r="5" spans="1:39" ht="13.5" customHeight="1" thickBot="1">
      <c r="A5" s="85">
        <v>1</v>
      </c>
      <c r="B5" s="86">
        <v>2</v>
      </c>
      <c r="C5" s="85">
        <v>3</v>
      </c>
      <c r="D5" s="85">
        <v>4</v>
      </c>
      <c r="E5" s="85">
        <v>5</v>
      </c>
      <c r="F5" s="704">
        <v>6</v>
      </c>
      <c r="G5" s="85">
        <v>7</v>
      </c>
      <c r="H5" s="85">
        <v>8</v>
      </c>
      <c r="I5" s="85">
        <v>9</v>
      </c>
      <c r="J5" s="704">
        <v>10</v>
      </c>
      <c r="K5" s="85">
        <v>11</v>
      </c>
      <c r="L5" s="85">
        <v>12</v>
      </c>
      <c r="M5" s="85">
        <v>13</v>
      </c>
      <c r="N5" s="704">
        <v>14</v>
      </c>
      <c r="O5" s="85">
        <v>15</v>
      </c>
      <c r="P5" s="85">
        <v>16</v>
      </c>
      <c r="Q5" s="85">
        <v>17</v>
      </c>
      <c r="R5" s="704">
        <v>18</v>
      </c>
      <c r="S5" s="85">
        <v>19</v>
      </c>
      <c r="T5" s="85">
        <v>20</v>
      </c>
      <c r="U5" s="85">
        <v>21</v>
      </c>
      <c r="V5" s="704">
        <v>22</v>
      </c>
      <c r="W5" s="85">
        <v>23</v>
      </c>
      <c r="X5" s="85">
        <v>24</v>
      </c>
      <c r="Y5" s="85">
        <v>25</v>
      </c>
      <c r="Z5" s="704">
        <v>26</v>
      </c>
      <c r="AA5" s="85">
        <v>27</v>
      </c>
      <c r="AB5" s="85">
        <v>28</v>
      </c>
      <c r="AC5" s="85">
        <v>29</v>
      </c>
      <c r="AD5" s="704">
        <v>30</v>
      </c>
      <c r="AE5" s="261"/>
      <c r="AF5" s="261"/>
      <c r="AG5" s="261"/>
      <c r="AH5" s="261"/>
      <c r="AI5" s="261"/>
      <c r="AJ5" s="261"/>
      <c r="AK5" s="261"/>
      <c r="AL5" s="262"/>
      <c r="AM5" s="262"/>
    </row>
    <row r="6" spans="1:39" s="277" customFormat="1" ht="41.25" customHeight="1" thickBot="1">
      <c r="A6" s="622" t="s">
        <v>161</v>
      </c>
      <c r="B6" s="848" t="s">
        <v>14</v>
      </c>
      <c r="C6" s="849"/>
      <c r="D6" s="265">
        <v>3</v>
      </c>
      <c r="E6" s="266">
        <v>1.2</v>
      </c>
      <c r="F6" s="266"/>
      <c r="G6" s="267">
        <v>23</v>
      </c>
      <c r="H6" s="790">
        <f>I6/24</f>
        <v>57</v>
      </c>
      <c r="I6" s="269">
        <f>SUM(I7:I20)</f>
        <v>1368</v>
      </c>
      <c r="J6" s="265">
        <f>SUM(J7:J20)</f>
        <v>739</v>
      </c>
      <c r="K6" s="266">
        <f>SUM(K7:K20)</f>
        <v>629</v>
      </c>
      <c r="L6" s="266"/>
      <c r="M6" s="267"/>
      <c r="N6" s="267"/>
      <c r="O6" s="151">
        <f>SUM(O7:O20)</f>
        <v>663</v>
      </c>
      <c r="P6" s="266">
        <f>SUM(P7:P20)</f>
        <v>36</v>
      </c>
      <c r="Q6" s="268">
        <v>36</v>
      </c>
      <c r="R6" s="151">
        <f>SUM(R7:R20)</f>
        <v>0</v>
      </c>
      <c r="S6" s="266"/>
      <c r="T6" s="266"/>
      <c r="U6" s="270"/>
      <c r="V6" s="151"/>
      <c r="W6" s="271"/>
      <c r="X6" s="271"/>
      <c r="Y6" s="272"/>
      <c r="Z6" s="273"/>
      <c r="AA6" s="274"/>
      <c r="AB6" s="272"/>
      <c r="AC6" s="272"/>
      <c r="AD6" s="275"/>
      <c r="AE6" s="276"/>
      <c r="AF6" s="276"/>
      <c r="AG6" s="276"/>
      <c r="AH6" s="276"/>
      <c r="AI6" s="276"/>
      <c r="AJ6" s="276"/>
      <c r="AK6" s="276"/>
    </row>
    <row r="7" spans="1:39" ht="18.75">
      <c r="A7" s="53" t="s">
        <v>164</v>
      </c>
      <c r="B7" s="140" t="s">
        <v>17</v>
      </c>
      <c r="C7" s="623"/>
      <c r="D7" s="144">
        <v>2</v>
      </c>
      <c r="E7" s="142">
        <v>1</v>
      </c>
      <c r="F7" s="142"/>
      <c r="G7" s="146">
        <v>2</v>
      </c>
      <c r="H7" s="791">
        <f t="shared" ref="H7:H20" si="0">I7/24</f>
        <v>8</v>
      </c>
      <c r="I7" s="792">
        <f t="shared" ref="I7:I20" si="1">N7+O7+P7+Q7</f>
        <v>192</v>
      </c>
      <c r="J7" s="144">
        <f>I7-K7</f>
        <v>72</v>
      </c>
      <c r="K7" s="145">
        <v>120</v>
      </c>
      <c r="L7" s="142"/>
      <c r="M7" s="146"/>
      <c r="N7" s="141">
        <v>76</v>
      </c>
      <c r="O7" s="142">
        <v>116</v>
      </c>
      <c r="P7" s="143"/>
      <c r="Q7" s="143"/>
      <c r="R7" s="141"/>
      <c r="S7" s="142"/>
      <c r="T7" s="147"/>
      <c r="U7" s="148"/>
      <c r="V7" s="149"/>
      <c r="W7" s="147"/>
      <c r="X7" s="147"/>
      <c r="Y7" s="150"/>
      <c r="Z7" s="148"/>
      <c r="AA7" s="149"/>
      <c r="AB7" s="147"/>
      <c r="AC7" s="147"/>
      <c r="AD7" s="278"/>
      <c r="AE7" s="261"/>
      <c r="AF7" s="261"/>
      <c r="AG7" s="261"/>
      <c r="AH7" s="261"/>
      <c r="AI7" s="261"/>
      <c r="AJ7" s="261"/>
      <c r="AK7" s="261"/>
      <c r="AL7" s="262"/>
      <c r="AM7" s="262"/>
    </row>
    <row r="8" spans="1:39" ht="20.25" customHeight="1">
      <c r="A8" s="37" t="s">
        <v>165</v>
      </c>
      <c r="B8" s="87" t="s">
        <v>18</v>
      </c>
      <c r="C8" s="247"/>
      <c r="D8" s="91"/>
      <c r="E8" s="89">
        <v>1.2</v>
      </c>
      <c r="F8" s="89"/>
      <c r="G8" s="93">
        <v>2</v>
      </c>
      <c r="H8" s="791">
        <f t="shared" si="0"/>
        <v>2</v>
      </c>
      <c r="I8" s="793">
        <f t="shared" si="1"/>
        <v>48</v>
      </c>
      <c r="J8" s="91">
        <f t="shared" ref="J8:J20" si="2">I8-K8</f>
        <v>18</v>
      </c>
      <c r="K8" s="92">
        <v>30</v>
      </c>
      <c r="L8" s="89"/>
      <c r="M8" s="93"/>
      <c r="N8" s="88">
        <v>38</v>
      </c>
      <c r="O8" s="89">
        <v>10</v>
      </c>
      <c r="P8" s="90"/>
      <c r="Q8" s="90"/>
      <c r="R8" s="88"/>
      <c r="S8" s="89"/>
      <c r="T8" s="94"/>
      <c r="U8" s="95"/>
      <c r="V8" s="96"/>
      <c r="W8" s="94"/>
      <c r="X8" s="94"/>
      <c r="Y8" s="97"/>
      <c r="Z8" s="95"/>
      <c r="AA8" s="96"/>
      <c r="AB8" s="94"/>
      <c r="AC8" s="94"/>
      <c r="AD8" s="279"/>
      <c r="AE8" s="261"/>
      <c r="AF8" s="261"/>
      <c r="AG8" s="261"/>
      <c r="AH8" s="261"/>
      <c r="AI8" s="261"/>
      <c r="AJ8" s="261"/>
      <c r="AK8" s="261"/>
      <c r="AL8" s="262"/>
      <c r="AM8" s="262"/>
    </row>
    <row r="9" spans="1:39" ht="19.5" customHeight="1">
      <c r="A9" s="37" t="s">
        <v>166</v>
      </c>
      <c r="B9" s="87" t="s">
        <v>142</v>
      </c>
      <c r="C9" s="247"/>
      <c r="D9" s="91">
        <v>2</v>
      </c>
      <c r="E9" s="89">
        <v>1</v>
      </c>
      <c r="F9" s="89"/>
      <c r="G9" s="93">
        <v>2</v>
      </c>
      <c r="H9" s="791">
        <f t="shared" si="0"/>
        <v>3</v>
      </c>
      <c r="I9" s="793">
        <f t="shared" si="1"/>
        <v>72</v>
      </c>
      <c r="J9" s="91">
        <f t="shared" si="2"/>
        <v>52</v>
      </c>
      <c r="K9" s="92">
        <v>20</v>
      </c>
      <c r="L9" s="89"/>
      <c r="M9" s="93"/>
      <c r="N9" s="88">
        <v>38</v>
      </c>
      <c r="O9" s="89">
        <v>34</v>
      </c>
      <c r="P9" s="90"/>
      <c r="Q9" s="90"/>
      <c r="R9" s="88"/>
      <c r="S9" s="89"/>
      <c r="T9" s="94"/>
      <c r="U9" s="95"/>
      <c r="V9" s="96"/>
      <c r="W9" s="94"/>
      <c r="X9" s="94"/>
      <c r="Y9" s="97"/>
      <c r="Z9" s="95"/>
      <c r="AA9" s="96"/>
      <c r="AB9" s="94"/>
      <c r="AC9" s="94"/>
      <c r="AD9" s="279"/>
      <c r="AE9" s="261"/>
      <c r="AF9" s="261"/>
      <c r="AG9" s="261"/>
      <c r="AH9" s="261"/>
      <c r="AI9" s="261"/>
      <c r="AJ9" s="261"/>
      <c r="AK9" s="261"/>
      <c r="AL9" s="262"/>
      <c r="AM9" s="262"/>
    </row>
    <row r="10" spans="1:39" ht="21" customHeight="1">
      <c r="A10" s="37" t="s">
        <v>167</v>
      </c>
      <c r="B10" s="87" t="s">
        <v>143</v>
      </c>
      <c r="C10" s="247"/>
      <c r="D10" s="91">
        <v>2</v>
      </c>
      <c r="E10" s="89">
        <v>1</v>
      </c>
      <c r="F10" s="89"/>
      <c r="G10" s="93"/>
      <c r="H10" s="791">
        <f t="shared" si="0"/>
        <v>3</v>
      </c>
      <c r="I10" s="793">
        <f t="shared" si="1"/>
        <v>72</v>
      </c>
      <c r="J10" s="91">
        <f t="shared" si="2"/>
        <v>72</v>
      </c>
      <c r="K10" s="92"/>
      <c r="L10" s="89"/>
      <c r="M10" s="93"/>
      <c r="N10" s="88">
        <v>38</v>
      </c>
      <c r="O10" s="89">
        <v>34</v>
      </c>
      <c r="P10" s="90"/>
      <c r="Q10" s="90"/>
      <c r="R10" s="88"/>
      <c r="S10" s="89"/>
      <c r="T10" s="94"/>
      <c r="U10" s="95"/>
      <c r="V10" s="96"/>
      <c r="W10" s="94"/>
      <c r="X10" s="94"/>
      <c r="Y10" s="97"/>
      <c r="Z10" s="95"/>
      <c r="AA10" s="96"/>
      <c r="AB10" s="94"/>
      <c r="AC10" s="280"/>
      <c r="AD10" s="279"/>
      <c r="AE10" s="261"/>
      <c r="AF10" s="261"/>
      <c r="AG10" s="261"/>
      <c r="AH10" s="261"/>
      <c r="AI10" s="261"/>
      <c r="AJ10" s="261"/>
      <c r="AK10" s="261"/>
      <c r="AL10" s="262"/>
      <c r="AM10" s="262"/>
    </row>
    <row r="11" spans="1:39" s="281" customFormat="1" ht="19.5" customHeight="1">
      <c r="A11" s="37" t="s">
        <v>168</v>
      </c>
      <c r="B11" s="87" t="s">
        <v>30</v>
      </c>
      <c r="C11" s="247"/>
      <c r="D11" s="91">
        <v>2</v>
      </c>
      <c r="E11" s="89">
        <v>1</v>
      </c>
      <c r="F11" s="89"/>
      <c r="G11" s="93">
        <v>2</v>
      </c>
      <c r="H11" s="791">
        <f t="shared" si="0"/>
        <v>4</v>
      </c>
      <c r="I11" s="793">
        <f t="shared" si="1"/>
        <v>96</v>
      </c>
      <c r="J11" s="91">
        <f t="shared" si="2"/>
        <v>66</v>
      </c>
      <c r="K11" s="92">
        <v>30</v>
      </c>
      <c r="L11" s="89"/>
      <c r="M11" s="93"/>
      <c r="N11" s="88">
        <v>38</v>
      </c>
      <c r="O11" s="89">
        <v>56</v>
      </c>
      <c r="P11" s="90">
        <v>2</v>
      </c>
      <c r="Q11" s="90"/>
      <c r="R11" s="88"/>
      <c r="S11" s="89"/>
      <c r="T11" s="94"/>
      <c r="U11" s="95"/>
      <c r="V11" s="96"/>
      <c r="W11" s="94"/>
      <c r="X11" s="94"/>
      <c r="Y11" s="97"/>
      <c r="Z11" s="95"/>
      <c r="AA11" s="96"/>
      <c r="AB11" s="94"/>
      <c r="AC11" s="280"/>
      <c r="AD11" s="279"/>
      <c r="AE11" s="261"/>
      <c r="AF11" s="261"/>
      <c r="AG11" s="261"/>
      <c r="AH11" s="261"/>
      <c r="AI11" s="261"/>
      <c r="AJ11" s="261"/>
      <c r="AK11" s="261"/>
    </row>
    <row r="12" spans="1:39" s="281" customFormat="1" ht="18.75">
      <c r="A12" s="37" t="s">
        <v>169</v>
      </c>
      <c r="B12" s="87" t="s">
        <v>15</v>
      </c>
      <c r="C12" s="247"/>
      <c r="D12" s="91"/>
      <c r="E12" s="89">
        <v>1.2</v>
      </c>
      <c r="F12" s="89"/>
      <c r="G12" s="93">
        <v>2</v>
      </c>
      <c r="H12" s="791">
        <f t="shared" si="0"/>
        <v>4</v>
      </c>
      <c r="I12" s="793">
        <f t="shared" si="1"/>
        <v>96</v>
      </c>
      <c r="J12" s="91"/>
      <c r="K12" s="92">
        <v>96</v>
      </c>
      <c r="L12" s="89"/>
      <c r="M12" s="93"/>
      <c r="N12" s="88">
        <v>57</v>
      </c>
      <c r="O12" s="89">
        <v>37</v>
      </c>
      <c r="P12" s="90">
        <v>2</v>
      </c>
      <c r="Q12" s="90"/>
      <c r="R12" s="88"/>
      <c r="S12" s="89"/>
      <c r="T12" s="94"/>
      <c r="U12" s="95"/>
      <c r="V12" s="96"/>
      <c r="W12" s="94"/>
      <c r="X12" s="94"/>
      <c r="Y12" s="97"/>
      <c r="Z12" s="95"/>
      <c r="AA12" s="96"/>
      <c r="AB12" s="94"/>
      <c r="AC12" s="280"/>
      <c r="AD12" s="279"/>
      <c r="AE12" s="261"/>
      <c r="AF12" s="261"/>
      <c r="AG12" s="261"/>
      <c r="AH12" s="261"/>
      <c r="AI12" s="261"/>
      <c r="AJ12" s="261"/>
      <c r="AK12" s="261"/>
    </row>
    <row r="13" spans="1:39" ht="18.75">
      <c r="A13" s="37" t="s">
        <v>170</v>
      </c>
      <c r="B13" s="87" t="s">
        <v>16</v>
      </c>
      <c r="C13" s="247"/>
      <c r="D13" s="91">
        <v>2</v>
      </c>
      <c r="E13" s="89">
        <v>1</v>
      </c>
      <c r="F13" s="89"/>
      <c r="G13" s="93">
        <v>1</v>
      </c>
      <c r="H13" s="791">
        <f t="shared" si="0"/>
        <v>4</v>
      </c>
      <c r="I13" s="793">
        <f t="shared" si="1"/>
        <v>96</v>
      </c>
      <c r="J13" s="91">
        <f t="shared" si="2"/>
        <v>96</v>
      </c>
      <c r="K13" s="92"/>
      <c r="L13" s="89"/>
      <c r="M13" s="93"/>
      <c r="N13" s="88">
        <v>38</v>
      </c>
      <c r="O13" s="89">
        <v>58</v>
      </c>
      <c r="P13" s="90"/>
      <c r="Q13" s="90"/>
      <c r="R13" s="88"/>
      <c r="S13" s="89"/>
      <c r="T13" s="94"/>
      <c r="U13" s="95"/>
      <c r="V13" s="96"/>
      <c r="W13" s="94"/>
      <c r="X13" s="94"/>
      <c r="Y13" s="97"/>
      <c r="Z13" s="95"/>
      <c r="AA13" s="96"/>
      <c r="AB13" s="94"/>
      <c r="AC13" s="280"/>
      <c r="AD13" s="279"/>
      <c r="AE13" s="261"/>
      <c r="AF13" s="261"/>
      <c r="AG13" s="261"/>
      <c r="AH13" s="261"/>
      <c r="AI13" s="261"/>
      <c r="AJ13" s="261"/>
      <c r="AK13" s="261"/>
      <c r="AL13" s="262"/>
      <c r="AM13" s="262"/>
    </row>
    <row r="14" spans="1:39" ht="18.75">
      <c r="A14" s="37" t="s">
        <v>171</v>
      </c>
      <c r="B14" s="87" t="s">
        <v>23</v>
      </c>
      <c r="C14" s="247"/>
      <c r="D14" s="91"/>
      <c r="E14" s="89">
        <v>1</v>
      </c>
      <c r="F14" s="89"/>
      <c r="G14" s="93">
        <v>1</v>
      </c>
      <c r="H14" s="791">
        <f t="shared" si="0"/>
        <v>2</v>
      </c>
      <c r="I14" s="793">
        <f t="shared" si="1"/>
        <v>48</v>
      </c>
      <c r="J14" s="91">
        <f t="shared" si="2"/>
        <v>48</v>
      </c>
      <c r="K14" s="92"/>
      <c r="L14" s="89"/>
      <c r="M14" s="93"/>
      <c r="N14" s="88">
        <v>48</v>
      </c>
      <c r="O14" s="89"/>
      <c r="P14" s="90"/>
      <c r="Q14" s="90"/>
      <c r="R14" s="88"/>
      <c r="S14" s="89"/>
      <c r="T14" s="94"/>
      <c r="U14" s="95"/>
      <c r="V14" s="96"/>
      <c r="W14" s="94"/>
      <c r="X14" s="94"/>
      <c r="Y14" s="97"/>
      <c r="Z14" s="95"/>
      <c r="AA14" s="96"/>
      <c r="AB14" s="94"/>
      <c r="AC14" s="280"/>
      <c r="AD14" s="279"/>
      <c r="AE14" s="261"/>
      <c r="AF14" s="261"/>
      <c r="AG14" s="261"/>
      <c r="AH14" s="261"/>
      <c r="AI14" s="261"/>
      <c r="AJ14" s="261"/>
      <c r="AK14" s="261"/>
      <c r="AL14" s="262"/>
      <c r="AM14" s="262"/>
    </row>
    <row r="15" spans="1:39" ht="18.75">
      <c r="A15" s="37" t="s">
        <v>172</v>
      </c>
      <c r="B15" s="282" t="s">
        <v>20</v>
      </c>
      <c r="C15" s="283"/>
      <c r="D15" s="91"/>
      <c r="E15" s="89">
        <v>1.2</v>
      </c>
      <c r="F15" s="89"/>
      <c r="G15" s="93"/>
      <c r="H15" s="791">
        <f t="shared" si="0"/>
        <v>6.5</v>
      </c>
      <c r="I15" s="793">
        <f t="shared" si="1"/>
        <v>156</v>
      </c>
      <c r="J15" s="91"/>
      <c r="K15" s="787">
        <f>I15-J15</f>
        <v>156</v>
      </c>
      <c r="L15" s="89"/>
      <c r="M15" s="93"/>
      <c r="N15" s="88">
        <v>76</v>
      </c>
      <c r="O15" s="89">
        <v>80</v>
      </c>
      <c r="P15" s="90"/>
      <c r="Q15" s="90"/>
      <c r="R15" s="88"/>
      <c r="S15" s="89"/>
      <c r="T15" s="94"/>
      <c r="U15" s="95"/>
      <c r="V15" s="96"/>
      <c r="W15" s="94"/>
      <c r="X15" s="94"/>
      <c r="Y15" s="97"/>
      <c r="Z15" s="95"/>
      <c r="AA15" s="96"/>
      <c r="AB15" s="94"/>
      <c r="AC15" s="280"/>
      <c r="AD15" s="279"/>
      <c r="AE15" s="261"/>
      <c r="AF15" s="261"/>
      <c r="AG15" s="261"/>
      <c r="AH15" s="261"/>
      <c r="AI15" s="261"/>
      <c r="AJ15" s="261"/>
      <c r="AK15" s="261"/>
      <c r="AL15" s="262"/>
      <c r="AM15" s="262"/>
    </row>
    <row r="16" spans="1:39" ht="37.5">
      <c r="A16" s="37" t="s">
        <v>173</v>
      </c>
      <c r="B16" s="87" t="s">
        <v>144</v>
      </c>
      <c r="C16" s="247"/>
      <c r="D16" s="91"/>
      <c r="E16" s="89">
        <v>1.2</v>
      </c>
      <c r="F16" s="89"/>
      <c r="G16" s="93">
        <v>2</v>
      </c>
      <c r="H16" s="791">
        <f t="shared" si="0"/>
        <v>4</v>
      </c>
      <c r="I16" s="793">
        <f t="shared" si="1"/>
        <v>96</v>
      </c>
      <c r="J16" s="91">
        <f t="shared" si="2"/>
        <v>53</v>
      </c>
      <c r="K16" s="92">
        <v>43</v>
      </c>
      <c r="L16" s="89"/>
      <c r="M16" s="93"/>
      <c r="N16" s="88">
        <v>38</v>
      </c>
      <c r="O16" s="89">
        <v>28</v>
      </c>
      <c r="P16" s="90">
        <v>30</v>
      </c>
      <c r="Q16" s="90"/>
      <c r="R16" s="88"/>
      <c r="S16" s="89"/>
      <c r="T16" s="94"/>
      <c r="U16" s="95"/>
      <c r="V16" s="96"/>
      <c r="W16" s="94"/>
      <c r="X16" s="94"/>
      <c r="Y16" s="97"/>
      <c r="Z16" s="95"/>
      <c r="AA16" s="96"/>
      <c r="AB16" s="94"/>
      <c r="AC16" s="280"/>
      <c r="AD16" s="279"/>
      <c r="AE16" s="261"/>
      <c r="AF16" s="261"/>
      <c r="AG16" s="261"/>
      <c r="AH16" s="261"/>
      <c r="AI16" s="261"/>
      <c r="AJ16" s="261"/>
      <c r="AK16" s="261"/>
      <c r="AL16" s="262"/>
      <c r="AM16" s="262"/>
    </row>
    <row r="17" spans="1:39" ht="18.75">
      <c r="A17" s="37" t="s">
        <v>174</v>
      </c>
      <c r="B17" s="87" t="s">
        <v>32</v>
      </c>
      <c r="C17" s="247"/>
      <c r="D17" s="91">
        <v>2</v>
      </c>
      <c r="E17" s="89">
        <v>1</v>
      </c>
      <c r="F17" s="89"/>
      <c r="G17" s="93">
        <v>2</v>
      </c>
      <c r="H17" s="791">
        <f t="shared" si="0"/>
        <v>6</v>
      </c>
      <c r="I17" s="793">
        <f t="shared" si="1"/>
        <v>144</v>
      </c>
      <c r="J17" s="91">
        <f t="shared" si="2"/>
        <v>54</v>
      </c>
      <c r="K17" s="92">
        <v>90</v>
      </c>
      <c r="L17" s="89"/>
      <c r="M17" s="93"/>
      <c r="N17" s="88">
        <v>57</v>
      </c>
      <c r="O17" s="89">
        <v>87</v>
      </c>
      <c r="P17" s="90"/>
      <c r="Q17" s="90"/>
      <c r="R17" s="88"/>
      <c r="S17" s="89"/>
      <c r="T17" s="94"/>
      <c r="U17" s="95"/>
      <c r="V17" s="96"/>
      <c r="W17" s="94"/>
      <c r="X17" s="94"/>
      <c r="Y17" s="97"/>
      <c r="Z17" s="95"/>
      <c r="AA17" s="96"/>
      <c r="AB17" s="94"/>
      <c r="AC17" s="280"/>
      <c r="AD17" s="279"/>
      <c r="AE17" s="261"/>
      <c r="AF17" s="261"/>
      <c r="AG17" s="261"/>
      <c r="AH17" s="261"/>
      <c r="AI17" s="261"/>
      <c r="AJ17" s="261"/>
      <c r="AK17" s="261"/>
      <c r="AL17" s="262"/>
      <c r="AM17" s="262"/>
    </row>
    <row r="18" spans="1:39" s="281" customFormat="1" ht="18.75">
      <c r="A18" s="37" t="s">
        <v>175</v>
      </c>
      <c r="B18" s="87" t="s">
        <v>22</v>
      </c>
      <c r="C18" s="247"/>
      <c r="D18" s="91"/>
      <c r="E18" s="89">
        <v>1.2</v>
      </c>
      <c r="F18" s="89"/>
      <c r="G18" s="93">
        <v>2</v>
      </c>
      <c r="H18" s="791">
        <f t="shared" si="0"/>
        <v>6</v>
      </c>
      <c r="I18" s="793">
        <f t="shared" si="1"/>
        <v>144</v>
      </c>
      <c r="J18" s="91">
        <f t="shared" si="2"/>
        <v>114</v>
      </c>
      <c r="K18" s="92">
        <v>30</v>
      </c>
      <c r="L18" s="89"/>
      <c r="M18" s="93"/>
      <c r="N18" s="88">
        <v>19</v>
      </c>
      <c r="O18" s="89">
        <v>123</v>
      </c>
      <c r="P18" s="90">
        <v>2</v>
      </c>
      <c r="Q18" s="90"/>
      <c r="R18" s="88"/>
      <c r="S18" s="89"/>
      <c r="T18" s="94"/>
      <c r="U18" s="95"/>
      <c r="V18" s="96"/>
      <c r="W18" s="94"/>
      <c r="X18" s="94"/>
      <c r="Y18" s="97"/>
      <c r="Z18" s="95"/>
      <c r="AA18" s="96"/>
      <c r="AB18" s="94"/>
      <c r="AC18" s="280"/>
      <c r="AD18" s="279"/>
      <c r="AE18" s="261"/>
      <c r="AF18" s="261"/>
      <c r="AG18" s="261"/>
      <c r="AH18" s="261"/>
      <c r="AI18" s="261"/>
      <c r="AJ18" s="261"/>
      <c r="AK18" s="261"/>
    </row>
    <row r="19" spans="1:39" ht="18.75">
      <c r="A19" s="37" t="s">
        <v>176</v>
      </c>
      <c r="B19" s="282" t="s">
        <v>21</v>
      </c>
      <c r="C19" s="283"/>
      <c r="D19" s="91"/>
      <c r="E19" s="89">
        <v>1</v>
      </c>
      <c r="F19" s="89"/>
      <c r="G19" s="93">
        <v>1</v>
      </c>
      <c r="H19" s="791">
        <f t="shared" si="0"/>
        <v>2</v>
      </c>
      <c r="I19" s="793">
        <f t="shared" si="1"/>
        <v>48</v>
      </c>
      <c r="J19" s="91">
        <f t="shared" si="2"/>
        <v>34</v>
      </c>
      <c r="K19" s="787">
        <v>14</v>
      </c>
      <c r="L19" s="89"/>
      <c r="M19" s="93"/>
      <c r="N19" s="88">
        <v>48</v>
      </c>
      <c r="O19" s="89"/>
      <c r="P19" s="90"/>
      <c r="Q19" s="90"/>
      <c r="R19" s="88"/>
      <c r="S19" s="89"/>
      <c r="T19" s="98"/>
      <c r="U19" s="99"/>
      <c r="V19" s="100"/>
      <c r="W19" s="98"/>
      <c r="X19" s="98"/>
      <c r="Y19" s="101"/>
      <c r="Z19" s="99"/>
      <c r="AA19" s="100"/>
      <c r="AB19" s="98"/>
      <c r="AC19" s="280"/>
      <c r="AD19" s="279"/>
      <c r="AE19" s="261"/>
      <c r="AF19" s="261"/>
      <c r="AG19" s="261"/>
      <c r="AH19" s="261"/>
      <c r="AI19" s="261"/>
      <c r="AJ19" s="261"/>
      <c r="AK19" s="261"/>
      <c r="AL19" s="262"/>
      <c r="AM19" s="262"/>
    </row>
    <row r="20" spans="1:39" ht="18.75" customHeight="1" thickBot="1">
      <c r="A20" s="118" t="s">
        <v>177</v>
      </c>
      <c r="B20" s="284" t="s">
        <v>145</v>
      </c>
      <c r="C20" s="625"/>
      <c r="D20" s="155"/>
      <c r="E20" s="153">
        <v>1</v>
      </c>
      <c r="F20" s="153"/>
      <c r="G20" s="156">
        <v>1</v>
      </c>
      <c r="H20" s="791">
        <f t="shared" si="0"/>
        <v>2.5</v>
      </c>
      <c r="I20" s="794">
        <f t="shared" si="1"/>
        <v>60</v>
      </c>
      <c r="J20" s="155">
        <f t="shared" si="2"/>
        <v>60</v>
      </c>
      <c r="K20" s="788"/>
      <c r="L20" s="153"/>
      <c r="M20" s="156"/>
      <c r="N20" s="152">
        <v>60</v>
      </c>
      <c r="O20" s="153"/>
      <c r="P20" s="154"/>
      <c r="Q20" s="154"/>
      <c r="R20" s="152"/>
      <c r="S20" s="153"/>
      <c r="T20" s="157"/>
      <c r="U20" s="158"/>
      <c r="V20" s="159"/>
      <c r="W20" s="157"/>
      <c r="X20" s="157"/>
      <c r="Y20" s="160"/>
      <c r="Z20" s="158"/>
      <c r="AA20" s="159"/>
      <c r="AB20" s="157"/>
      <c r="AC20" s="285"/>
      <c r="AD20" s="286"/>
      <c r="AE20" s="261"/>
      <c r="AF20" s="261"/>
      <c r="AG20" s="261"/>
      <c r="AH20" s="261"/>
      <c r="AI20" s="261"/>
      <c r="AJ20" s="261"/>
      <c r="AK20" s="261"/>
      <c r="AL20" s="262"/>
      <c r="AM20" s="262"/>
    </row>
    <row r="21" spans="1:39" s="290" customFormat="1" ht="41.25" customHeight="1" thickBot="1">
      <c r="A21" s="624" t="s">
        <v>351</v>
      </c>
      <c r="B21" s="850" t="s">
        <v>46</v>
      </c>
      <c r="C21" s="851"/>
      <c r="D21" s="161"/>
      <c r="E21" s="162"/>
      <c r="F21" s="162"/>
      <c r="G21" s="162"/>
      <c r="H21" s="789">
        <f>I21/24</f>
        <v>8</v>
      </c>
      <c r="I21" s="743">
        <f>R21+S21</f>
        <v>192</v>
      </c>
      <c r="J21" s="161">
        <f>J22+J25+J28</f>
        <v>76</v>
      </c>
      <c r="K21" s="162">
        <f>K22+K25+K28</f>
        <v>116</v>
      </c>
      <c r="L21" s="162"/>
      <c r="M21" s="61"/>
      <c r="N21" s="737"/>
      <c r="O21" s="161"/>
      <c r="P21" s="162"/>
      <c r="Q21" s="60"/>
      <c r="R21" s="161">
        <f>R22+R25+R28</f>
        <v>144</v>
      </c>
      <c r="S21" s="162">
        <f>S22+S25+S28</f>
        <v>48</v>
      </c>
      <c r="T21" s="162"/>
      <c r="U21" s="60"/>
      <c r="V21" s="161"/>
      <c r="W21" s="162"/>
      <c r="X21" s="162"/>
      <c r="Y21" s="61"/>
      <c r="Z21" s="163"/>
      <c r="AA21" s="164"/>
      <c r="AB21" s="165"/>
      <c r="AC21" s="287"/>
      <c r="AD21" s="288"/>
      <c r="AE21" s="289"/>
      <c r="AF21" s="289"/>
      <c r="AG21" s="289"/>
      <c r="AH21" s="289"/>
      <c r="AI21" s="289"/>
      <c r="AJ21" s="289"/>
      <c r="AK21" s="289"/>
    </row>
    <row r="22" spans="1:39" s="292" customFormat="1" ht="32.25" customHeight="1">
      <c r="A22" s="707" t="s">
        <v>352</v>
      </c>
      <c r="B22" s="852" t="s">
        <v>152</v>
      </c>
      <c r="C22" s="853"/>
      <c r="D22" s="710"/>
      <c r="E22" s="708">
        <v>3.4</v>
      </c>
      <c r="F22" s="708"/>
      <c r="G22" s="708"/>
      <c r="H22" s="709">
        <f>I22/24</f>
        <v>2</v>
      </c>
      <c r="I22" s="744">
        <f>R23+S23</f>
        <v>48</v>
      </c>
      <c r="J22" s="710"/>
      <c r="K22" s="708">
        <v>96</v>
      </c>
      <c r="L22" s="708"/>
      <c r="M22" s="711"/>
      <c r="N22" s="738"/>
      <c r="O22" s="710"/>
      <c r="P22" s="708"/>
      <c r="Q22" s="709"/>
      <c r="R22" s="710">
        <v>48</v>
      </c>
      <c r="S22" s="708">
        <v>48</v>
      </c>
      <c r="T22" s="708"/>
      <c r="U22" s="709"/>
      <c r="V22" s="710"/>
      <c r="W22" s="708"/>
      <c r="X22" s="708"/>
      <c r="Y22" s="711"/>
      <c r="Z22" s="712"/>
      <c r="AA22" s="713"/>
      <c r="AB22" s="714"/>
      <c r="AC22" s="715"/>
      <c r="AD22" s="716"/>
      <c r="AE22" s="291"/>
      <c r="AF22" s="291"/>
      <c r="AG22" s="291"/>
      <c r="AH22" s="291"/>
      <c r="AI22" s="291"/>
      <c r="AJ22" s="291"/>
      <c r="AK22" s="291"/>
    </row>
    <row r="23" spans="1:39" s="295" customFormat="1" ht="64.5" customHeight="1">
      <c r="A23" s="108" t="s">
        <v>211</v>
      </c>
      <c r="B23" s="761" t="s">
        <v>423</v>
      </c>
      <c r="C23" s="752" t="s">
        <v>20</v>
      </c>
      <c r="D23" s="110"/>
      <c r="E23" s="108"/>
      <c r="F23" s="108"/>
      <c r="G23" s="108"/>
      <c r="H23" s="111">
        <v>2</v>
      </c>
      <c r="I23" s="753">
        <v>48</v>
      </c>
      <c r="J23" s="110"/>
      <c r="K23" s="108">
        <v>48</v>
      </c>
      <c r="L23" s="108"/>
      <c r="M23" s="108"/>
      <c r="N23" s="754"/>
      <c r="O23" s="110"/>
      <c r="P23" s="108"/>
      <c r="Q23" s="111"/>
      <c r="R23" s="110">
        <v>24</v>
      </c>
      <c r="S23" s="108">
        <v>24</v>
      </c>
      <c r="T23" s="108"/>
      <c r="U23" s="111"/>
      <c r="V23" s="110"/>
      <c r="W23" s="108"/>
      <c r="X23" s="108"/>
      <c r="Y23" s="108"/>
      <c r="Z23" s="116"/>
      <c r="AA23" s="117"/>
      <c r="AB23" s="118"/>
      <c r="AC23" s="285"/>
      <c r="AD23" s="299"/>
      <c r="AE23" s="294"/>
      <c r="AF23" s="294"/>
      <c r="AG23" s="294"/>
      <c r="AH23" s="294"/>
      <c r="AI23" s="294"/>
      <c r="AJ23" s="294"/>
      <c r="AK23" s="294"/>
    </row>
    <row r="24" spans="1:39" s="760" customFormat="1" ht="51.75" customHeight="1">
      <c r="A24" s="36" t="s">
        <v>212</v>
      </c>
      <c r="B24" s="706" t="s">
        <v>424</v>
      </c>
      <c r="C24" s="755"/>
      <c r="D24" s="36"/>
      <c r="E24" s="36"/>
      <c r="F24" s="36"/>
      <c r="G24" s="36"/>
      <c r="H24" s="36">
        <v>2</v>
      </c>
      <c r="I24" s="756">
        <v>48</v>
      </c>
      <c r="J24" s="36"/>
      <c r="K24" s="36">
        <v>48</v>
      </c>
      <c r="L24" s="36"/>
      <c r="M24" s="36"/>
      <c r="N24" s="757"/>
      <c r="O24" s="36"/>
      <c r="P24" s="36"/>
      <c r="Q24" s="36"/>
      <c r="R24" s="36">
        <v>24</v>
      </c>
      <c r="S24" s="36">
        <v>24</v>
      </c>
      <c r="T24" s="36"/>
      <c r="U24" s="36"/>
      <c r="V24" s="36"/>
      <c r="W24" s="36"/>
      <c r="X24" s="36"/>
      <c r="Y24" s="36"/>
      <c r="Z24" s="37"/>
      <c r="AA24" s="37"/>
      <c r="AB24" s="37"/>
      <c r="AC24" s="280"/>
      <c r="AD24" s="758"/>
      <c r="AE24" s="759"/>
      <c r="AF24" s="759"/>
      <c r="AG24" s="759"/>
      <c r="AH24" s="759"/>
      <c r="AI24" s="759"/>
      <c r="AJ24" s="759"/>
      <c r="AK24" s="759"/>
    </row>
    <row r="25" spans="1:39" s="292" customFormat="1" ht="55.5" customHeight="1">
      <c r="A25" s="722" t="s">
        <v>162</v>
      </c>
      <c r="B25" s="854" t="s">
        <v>153</v>
      </c>
      <c r="C25" s="855"/>
      <c r="D25" s="724"/>
      <c r="E25" s="719">
        <v>3</v>
      </c>
      <c r="F25" s="719"/>
      <c r="G25" s="719">
        <v>1</v>
      </c>
      <c r="H25" s="723">
        <f>I25/24</f>
        <v>2</v>
      </c>
      <c r="I25" s="745">
        <f>R25+S25</f>
        <v>48</v>
      </c>
      <c r="J25" s="724">
        <v>28</v>
      </c>
      <c r="K25" s="719">
        <v>20</v>
      </c>
      <c r="L25" s="719"/>
      <c r="M25" s="720"/>
      <c r="N25" s="739"/>
      <c r="O25" s="724"/>
      <c r="P25" s="719"/>
      <c r="Q25" s="723"/>
      <c r="R25" s="724">
        <v>48</v>
      </c>
      <c r="S25" s="719"/>
      <c r="T25" s="719"/>
      <c r="U25" s="723"/>
      <c r="V25" s="724"/>
      <c r="W25" s="719"/>
      <c r="X25" s="719"/>
      <c r="Y25" s="720"/>
      <c r="Z25" s="725"/>
      <c r="AA25" s="726"/>
      <c r="AB25" s="727"/>
      <c r="AC25" s="721"/>
      <c r="AD25" s="728"/>
      <c r="AE25" s="291"/>
      <c r="AF25" s="291"/>
      <c r="AG25" s="762"/>
      <c r="AH25" s="291"/>
      <c r="AI25" s="291"/>
      <c r="AJ25" s="291"/>
      <c r="AK25" s="291"/>
    </row>
    <row r="26" spans="1:39" s="296" customFormat="1" ht="38.25" customHeight="1">
      <c r="A26" s="729" t="s">
        <v>222</v>
      </c>
      <c r="B26" s="706" t="s">
        <v>335</v>
      </c>
      <c r="C26" s="740" t="s">
        <v>25</v>
      </c>
      <c r="D26" s="39"/>
      <c r="E26" s="36"/>
      <c r="F26" s="36"/>
      <c r="G26" s="36"/>
      <c r="H26" s="40">
        <v>1</v>
      </c>
      <c r="I26" s="586">
        <v>24</v>
      </c>
      <c r="J26" s="39">
        <f>I26-K26</f>
        <v>4</v>
      </c>
      <c r="K26" s="36">
        <v>20</v>
      </c>
      <c r="L26" s="36"/>
      <c r="M26" s="36"/>
      <c r="N26" s="628"/>
      <c r="O26" s="39"/>
      <c r="P26" s="36"/>
      <c r="Q26" s="40"/>
      <c r="R26" s="39">
        <v>24</v>
      </c>
      <c r="S26" s="36"/>
      <c r="T26" s="36"/>
      <c r="U26" s="40"/>
      <c r="V26" s="39"/>
      <c r="W26" s="36"/>
      <c r="X26" s="36"/>
      <c r="Y26" s="36"/>
      <c r="Z26" s="41"/>
      <c r="AA26" s="491"/>
      <c r="AB26" s="37"/>
      <c r="AC26" s="280"/>
      <c r="AD26" s="313"/>
      <c r="AE26" s="294"/>
      <c r="AF26" s="294"/>
      <c r="AG26" s="294"/>
      <c r="AH26" s="294"/>
      <c r="AI26" s="294"/>
      <c r="AJ26" s="294"/>
      <c r="AK26" s="294"/>
    </row>
    <row r="27" spans="1:39" s="296" customFormat="1" ht="38.25" customHeight="1">
      <c r="A27" s="729" t="s">
        <v>223</v>
      </c>
      <c r="B27" s="706" t="s">
        <v>349</v>
      </c>
      <c r="C27" s="740"/>
      <c r="D27" s="39"/>
      <c r="E27" s="36"/>
      <c r="F27" s="36"/>
      <c r="G27" s="36"/>
      <c r="H27" s="40">
        <v>1</v>
      </c>
      <c r="I27" s="586">
        <v>24</v>
      </c>
      <c r="J27" s="39">
        <v>4</v>
      </c>
      <c r="K27" s="36">
        <v>20</v>
      </c>
      <c r="L27" s="36"/>
      <c r="M27" s="36"/>
      <c r="N27" s="628"/>
      <c r="O27" s="39"/>
      <c r="P27" s="36"/>
      <c r="Q27" s="40"/>
      <c r="R27" s="39">
        <v>24</v>
      </c>
      <c r="S27" s="36"/>
      <c r="T27" s="36"/>
      <c r="U27" s="40"/>
      <c r="V27" s="39"/>
      <c r="W27" s="36"/>
      <c r="X27" s="36"/>
      <c r="Y27" s="36"/>
      <c r="Z27" s="41"/>
      <c r="AA27" s="491"/>
      <c r="AB27" s="37"/>
      <c r="AC27" s="280"/>
      <c r="AD27" s="313"/>
      <c r="AE27" s="294"/>
      <c r="AF27" s="294"/>
      <c r="AG27" s="294"/>
      <c r="AH27" s="294"/>
      <c r="AI27" s="294"/>
      <c r="AJ27" s="294"/>
      <c r="AK27" s="294"/>
    </row>
    <row r="28" spans="1:39" s="292" customFormat="1" ht="53.25" customHeight="1" thickBot="1">
      <c r="A28" s="717" t="s">
        <v>353</v>
      </c>
      <c r="B28" s="856" t="s">
        <v>154</v>
      </c>
      <c r="C28" s="857"/>
      <c r="D28" s="718"/>
      <c r="E28" s="719">
        <v>3</v>
      </c>
      <c r="F28" s="719"/>
      <c r="G28" s="719">
        <v>4</v>
      </c>
      <c r="H28" s="723">
        <f>I28/24</f>
        <v>2</v>
      </c>
      <c r="I28" s="745">
        <f>SUM(I29:I32)</f>
        <v>48</v>
      </c>
      <c r="J28" s="724">
        <v>48</v>
      </c>
      <c r="K28" s="719"/>
      <c r="L28" s="719"/>
      <c r="M28" s="720"/>
      <c r="N28" s="739"/>
      <c r="O28" s="724"/>
      <c r="P28" s="719"/>
      <c r="Q28" s="723"/>
      <c r="R28" s="724">
        <f>SUM(R29:R32)</f>
        <v>48</v>
      </c>
      <c r="S28" s="719"/>
      <c r="T28" s="719"/>
      <c r="U28" s="723"/>
      <c r="V28" s="724"/>
      <c r="W28" s="719"/>
      <c r="X28" s="719"/>
      <c r="Y28" s="720"/>
      <c r="Z28" s="725"/>
      <c r="AA28" s="726"/>
      <c r="AB28" s="727"/>
      <c r="AC28" s="721"/>
      <c r="AD28" s="728"/>
      <c r="AE28" s="291"/>
      <c r="AF28" s="291"/>
      <c r="AG28" s="291"/>
      <c r="AH28" s="291"/>
      <c r="AI28" s="291"/>
      <c r="AJ28" s="291"/>
      <c r="AK28" s="291"/>
    </row>
    <row r="29" spans="1:39" s="295" customFormat="1" ht="32.25" customHeight="1">
      <c r="A29" s="627" t="s">
        <v>227</v>
      </c>
      <c r="B29" s="699" t="s">
        <v>336</v>
      </c>
      <c r="C29" s="741" t="s">
        <v>156</v>
      </c>
      <c r="D29" s="39"/>
      <c r="E29" s="36"/>
      <c r="F29" s="36"/>
      <c r="G29" s="36"/>
      <c r="H29" s="40">
        <v>0.5</v>
      </c>
      <c r="I29" s="586">
        <v>12</v>
      </c>
      <c r="J29" s="39">
        <v>12</v>
      </c>
      <c r="K29" s="36"/>
      <c r="L29" s="36"/>
      <c r="M29" s="36"/>
      <c r="N29" s="628"/>
      <c r="O29" s="39"/>
      <c r="P29" s="36"/>
      <c r="Q29" s="40"/>
      <c r="R29" s="39">
        <v>12</v>
      </c>
      <c r="S29" s="36"/>
      <c r="T29" s="36"/>
      <c r="U29" s="40"/>
      <c r="V29" s="39"/>
      <c r="W29" s="36"/>
      <c r="X29" s="36"/>
      <c r="Y29" s="36"/>
      <c r="Z29" s="41"/>
      <c r="AA29" s="491"/>
      <c r="AB29" s="37"/>
      <c r="AC29" s="280"/>
      <c r="AD29" s="313"/>
      <c r="AE29" s="294"/>
      <c r="AF29" s="294"/>
      <c r="AG29" s="294"/>
      <c r="AH29" s="294"/>
      <c r="AI29" s="294"/>
      <c r="AJ29" s="294"/>
      <c r="AK29" s="294"/>
    </row>
    <row r="30" spans="1:39" s="295" customFormat="1" ht="55.5" customHeight="1">
      <c r="A30" s="629" t="s">
        <v>228</v>
      </c>
      <c r="B30" s="630" t="s">
        <v>337</v>
      </c>
      <c r="C30" s="571" t="s">
        <v>157</v>
      </c>
      <c r="D30" s="39"/>
      <c r="E30" s="36"/>
      <c r="F30" s="36"/>
      <c r="G30" s="36"/>
      <c r="H30" s="40">
        <v>0.5</v>
      </c>
      <c r="I30" s="586">
        <v>12</v>
      </c>
      <c r="J30" s="39">
        <v>12</v>
      </c>
      <c r="K30" s="36"/>
      <c r="L30" s="36"/>
      <c r="M30" s="36"/>
      <c r="N30" s="628"/>
      <c r="O30" s="39"/>
      <c r="P30" s="36"/>
      <c r="Q30" s="40"/>
      <c r="R30" s="39">
        <v>12</v>
      </c>
      <c r="S30" s="36"/>
      <c r="T30" s="36"/>
      <c r="U30" s="40"/>
      <c r="V30" s="39"/>
      <c r="W30" s="36"/>
      <c r="X30" s="36"/>
      <c r="Y30" s="36"/>
      <c r="Z30" s="41"/>
      <c r="AA30" s="491"/>
      <c r="AB30" s="37"/>
      <c r="AC30" s="280"/>
      <c r="AD30" s="313"/>
      <c r="AE30" s="294"/>
      <c r="AF30" s="294"/>
      <c r="AG30" s="294"/>
      <c r="AH30" s="294"/>
      <c r="AI30" s="294"/>
      <c r="AJ30" s="294"/>
      <c r="AK30" s="294"/>
    </row>
    <row r="31" spans="1:39" s="295" customFormat="1" ht="63.75" customHeight="1">
      <c r="A31" s="629" t="s">
        <v>229</v>
      </c>
      <c r="B31" s="631" t="s">
        <v>338</v>
      </c>
      <c r="C31" s="571" t="s">
        <v>311</v>
      </c>
      <c r="D31" s="39"/>
      <c r="E31" s="36"/>
      <c r="F31" s="36"/>
      <c r="G31" s="36"/>
      <c r="H31" s="40">
        <v>0.5</v>
      </c>
      <c r="I31" s="586">
        <v>12</v>
      </c>
      <c r="J31" s="39">
        <v>12</v>
      </c>
      <c r="K31" s="36"/>
      <c r="L31" s="36"/>
      <c r="M31" s="36"/>
      <c r="N31" s="628"/>
      <c r="O31" s="39"/>
      <c r="P31" s="36"/>
      <c r="Q31" s="40"/>
      <c r="R31" s="39">
        <v>12</v>
      </c>
      <c r="S31" s="36"/>
      <c r="T31" s="36"/>
      <c r="U31" s="40"/>
      <c r="V31" s="39"/>
      <c r="W31" s="36"/>
      <c r="X31" s="36"/>
      <c r="Y31" s="36"/>
      <c r="Z31" s="41"/>
      <c r="AA31" s="491"/>
      <c r="AB31" s="37"/>
      <c r="AC31" s="280"/>
      <c r="AD31" s="313"/>
      <c r="AE31" s="294"/>
      <c r="AF31" s="294"/>
      <c r="AG31" s="294"/>
      <c r="AH31" s="294"/>
      <c r="AI31" s="294"/>
      <c r="AJ31" s="294"/>
      <c r="AK31" s="294"/>
    </row>
    <row r="32" spans="1:39" s="295" customFormat="1" ht="22.5" customHeight="1" thickBot="1">
      <c r="A32" s="632" t="s">
        <v>254</v>
      </c>
      <c r="B32" s="700" t="s">
        <v>339</v>
      </c>
      <c r="C32" s="742" t="s">
        <v>340</v>
      </c>
      <c r="D32" s="472"/>
      <c r="E32" s="473"/>
      <c r="F32" s="473"/>
      <c r="G32" s="473"/>
      <c r="H32" s="474">
        <v>0.5</v>
      </c>
      <c r="I32" s="746">
        <v>12</v>
      </c>
      <c r="J32" s="472">
        <v>12</v>
      </c>
      <c r="K32" s="473"/>
      <c r="L32" s="473"/>
      <c r="M32" s="731"/>
      <c r="N32" s="633"/>
      <c r="O32" s="472"/>
      <c r="P32" s="473"/>
      <c r="Q32" s="474"/>
      <c r="R32" s="472">
        <v>12</v>
      </c>
      <c r="S32" s="473"/>
      <c r="T32" s="473"/>
      <c r="U32" s="474"/>
      <c r="V32" s="472"/>
      <c r="W32" s="473"/>
      <c r="X32" s="473"/>
      <c r="Y32" s="731"/>
      <c r="Z32" s="490"/>
      <c r="AA32" s="492"/>
      <c r="AB32" s="493"/>
      <c r="AC32" s="494"/>
      <c r="AD32" s="495"/>
      <c r="AE32" s="294"/>
      <c r="AF32" s="294"/>
      <c r="AG32" s="294"/>
      <c r="AH32" s="294"/>
      <c r="AI32" s="294"/>
      <c r="AJ32" s="294"/>
      <c r="AK32" s="294"/>
    </row>
    <row r="33" spans="1:39" s="301" customFormat="1" ht="41.25" customHeight="1" thickBot="1">
      <c r="A33" s="807" t="s">
        <v>200</v>
      </c>
      <c r="B33" s="808"/>
      <c r="C33" s="809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  <c r="AA33" s="808"/>
      <c r="AB33" s="808"/>
      <c r="AC33" s="808"/>
      <c r="AD33" s="300"/>
      <c r="AE33" s="289"/>
      <c r="AF33" s="289"/>
      <c r="AG33" s="289"/>
      <c r="AH33" s="289"/>
      <c r="AI33" s="289"/>
      <c r="AJ33" s="289"/>
      <c r="AK33" s="289"/>
    </row>
    <row r="34" spans="1:39" s="306" customFormat="1" ht="41.25" customHeight="1" thickBot="1">
      <c r="A34" s="183" t="s">
        <v>354</v>
      </c>
      <c r="B34" s="858" t="s">
        <v>47</v>
      </c>
      <c r="C34" s="859"/>
      <c r="D34" s="452"/>
      <c r="E34" s="184"/>
      <c r="F34" s="184"/>
      <c r="G34" s="184"/>
      <c r="H34" s="185">
        <f>I34/24</f>
        <v>150</v>
      </c>
      <c r="I34" s="186">
        <f>I35+I60+I94</f>
        <v>3600</v>
      </c>
      <c r="J34" s="452">
        <f>J35+J60+J94</f>
        <v>1118</v>
      </c>
      <c r="K34" s="184">
        <f>K35+K60+K94</f>
        <v>556</v>
      </c>
      <c r="L34" s="184">
        <f>L35+L60+L94</f>
        <v>54</v>
      </c>
      <c r="M34" s="185"/>
      <c r="N34" s="464">
        <f>N35+N60+N94</f>
        <v>1656</v>
      </c>
      <c r="O34" s="183"/>
      <c r="P34" s="184"/>
      <c r="Q34" s="187"/>
      <c r="R34" s="452">
        <f t="shared" ref="R34:AD34" si="3">R35+R60+R94</f>
        <v>288</v>
      </c>
      <c r="S34" s="184">
        <f t="shared" si="3"/>
        <v>384</v>
      </c>
      <c r="T34" s="184">
        <f t="shared" si="3"/>
        <v>216</v>
      </c>
      <c r="U34" s="187">
        <f t="shared" si="3"/>
        <v>288</v>
      </c>
      <c r="V34" s="183">
        <f t="shared" si="3"/>
        <v>192</v>
      </c>
      <c r="W34" s="184">
        <f t="shared" si="3"/>
        <v>384</v>
      </c>
      <c r="X34" s="184">
        <f t="shared" si="3"/>
        <v>216</v>
      </c>
      <c r="Y34" s="185">
        <f t="shared" si="3"/>
        <v>216</v>
      </c>
      <c r="Z34" s="188">
        <f t="shared" si="3"/>
        <v>288</v>
      </c>
      <c r="AA34" s="189">
        <f t="shared" si="3"/>
        <v>288</v>
      </c>
      <c r="AB34" s="190">
        <f t="shared" si="3"/>
        <v>192</v>
      </c>
      <c r="AC34" s="302">
        <f t="shared" si="3"/>
        <v>216</v>
      </c>
      <c r="AD34" s="303">
        <f t="shared" si="3"/>
        <v>216</v>
      </c>
      <c r="AE34" s="304"/>
      <c r="AF34" s="304"/>
      <c r="AG34" s="304"/>
      <c r="AH34" s="304"/>
      <c r="AI34" s="304"/>
      <c r="AJ34" s="304"/>
      <c r="AK34" s="304"/>
      <c r="AL34" s="305"/>
      <c r="AM34" s="305"/>
    </row>
    <row r="35" spans="1:39" s="308" customFormat="1" ht="90" customHeight="1" thickBot="1">
      <c r="A35" s="488" t="s">
        <v>355</v>
      </c>
      <c r="B35" s="827" t="s">
        <v>314</v>
      </c>
      <c r="C35" s="828"/>
      <c r="D35" s="483"/>
      <c r="E35" s="484"/>
      <c r="F35" s="484"/>
      <c r="G35" s="484"/>
      <c r="H35" s="485">
        <f>I35/24</f>
        <v>49</v>
      </c>
      <c r="I35" s="486">
        <f>I36+I42+I48</f>
        <v>1176</v>
      </c>
      <c r="J35" s="483">
        <f>J36+J42+J48</f>
        <v>424</v>
      </c>
      <c r="K35" s="484">
        <f>K36+K42+K48</f>
        <v>248</v>
      </c>
      <c r="L35" s="484">
        <f>L36+L42+L48</f>
        <v>0</v>
      </c>
      <c r="M35" s="485"/>
      <c r="N35" s="487">
        <f>N36+N42+N48</f>
        <v>504</v>
      </c>
      <c r="O35" s="488"/>
      <c r="P35" s="484"/>
      <c r="Q35" s="489"/>
      <c r="R35" s="483">
        <f>R36+R42+R48</f>
        <v>288</v>
      </c>
      <c r="S35" s="484">
        <f>S36+S42+S48</f>
        <v>384</v>
      </c>
      <c r="T35" s="484">
        <f>T36+T42+T48</f>
        <v>216</v>
      </c>
      <c r="U35" s="489">
        <f>U36+U42+U48</f>
        <v>288</v>
      </c>
      <c r="V35" s="488"/>
      <c r="W35" s="484"/>
      <c r="X35" s="484"/>
      <c r="Y35" s="485"/>
      <c r="Z35" s="496"/>
      <c r="AA35" s="497"/>
      <c r="AB35" s="498"/>
      <c r="AC35" s="499"/>
      <c r="AD35" s="500"/>
      <c r="AE35" s="307"/>
      <c r="AF35" s="307"/>
      <c r="AG35" s="307"/>
      <c r="AH35" s="307"/>
      <c r="AI35" s="307"/>
      <c r="AJ35" s="307"/>
      <c r="AK35" s="307"/>
      <c r="AL35" s="307"/>
      <c r="AM35" s="307"/>
    </row>
    <row r="36" spans="1:39" s="309" customFormat="1" ht="49.5" customHeight="1" thickBot="1">
      <c r="A36" s="502" t="s">
        <v>356</v>
      </c>
      <c r="B36" s="860" t="s">
        <v>205</v>
      </c>
      <c r="C36" s="861"/>
      <c r="D36" s="503">
        <v>3</v>
      </c>
      <c r="E36" s="504"/>
      <c r="F36" s="504"/>
      <c r="G36" s="504">
        <v>5</v>
      </c>
      <c r="H36" s="513">
        <f t="shared" ref="H36:H41" si="4">I36/24</f>
        <v>21</v>
      </c>
      <c r="I36" s="514">
        <f>R36+S36+T36+U36</f>
        <v>504</v>
      </c>
      <c r="J36" s="503">
        <f>SUM(J37:J41)</f>
        <v>148</v>
      </c>
      <c r="K36" s="504">
        <f>SUM(K37:K41)</f>
        <v>140</v>
      </c>
      <c r="L36" s="504"/>
      <c r="M36" s="507"/>
      <c r="N36" s="505">
        <f>T36+U36</f>
        <v>216</v>
      </c>
      <c r="O36" s="192"/>
      <c r="P36" s="504"/>
      <c r="Q36" s="506"/>
      <c r="R36" s="192">
        <f>SUM(R37:R41)</f>
        <v>288</v>
      </c>
      <c r="S36" s="504"/>
      <c r="T36" s="504">
        <f>SUM(T37:T41)</f>
        <v>216</v>
      </c>
      <c r="U36" s="506">
        <v>0</v>
      </c>
      <c r="V36" s="192"/>
      <c r="W36" s="504"/>
      <c r="X36" s="504"/>
      <c r="Y36" s="507"/>
      <c r="Z36" s="508"/>
      <c r="AA36" s="509"/>
      <c r="AB36" s="510"/>
      <c r="AC36" s="511"/>
      <c r="AD36" s="512"/>
      <c r="AE36" s="289"/>
      <c r="AF36" s="289"/>
      <c r="AG36" s="289"/>
      <c r="AH36" s="289"/>
      <c r="AI36" s="289"/>
      <c r="AJ36" s="289"/>
      <c r="AK36" s="289"/>
    </row>
    <row r="37" spans="1:39" s="295" customFormat="1" ht="47.25" customHeight="1">
      <c r="A37" s="52" t="s">
        <v>211</v>
      </c>
      <c r="B37" s="450" t="s">
        <v>216</v>
      </c>
      <c r="C37" s="458" t="s">
        <v>217</v>
      </c>
      <c r="D37" s="136"/>
      <c r="E37" s="52"/>
      <c r="F37" s="52"/>
      <c r="G37" s="52"/>
      <c r="H37" s="135">
        <f t="shared" si="4"/>
        <v>4.5</v>
      </c>
      <c r="I37" s="181">
        <f t="shared" ref="I37:I41" si="5">R37+S37+T37+U37</f>
        <v>108</v>
      </c>
      <c r="J37" s="136">
        <f>R37-K37</f>
        <v>40</v>
      </c>
      <c r="K37" s="52">
        <v>20</v>
      </c>
      <c r="L37" s="52"/>
      <c r="M37" s="135"/>
      <c r="N37" s="501">
        <f t="shared" ref="N37:N41" si="6">T37+U37</f>
        <v>48</v>
      </c>
      <c r="O37" s="56"/>
      <c r="P37" s="52"/>
      <c r="Q37" s="137"/>
      <c r="R37" s="56">
        <v>60</v>
      </c>
      <c r="S37" s="52"/>
      <c r="T37" s="52">
        <v>48</v>
      </c>
      <c r="U37" s="137"/>
      <c r="V37" s="56"/>
      <c r="W37" s="52"/>
      <c r="X37" s="52"/>
      <c r="Y37" s="52"/>
      <c r="Z37" s="57"/>
      <c r="AA37" s="167"/>
      <c r="AB37" s="53"/>
      <c r="AC37" s="297"/>
      <c r="AD37" s="298"/>
      <c r="AE37" s="294"/>
      <c r="AF37" s="294"/>
      <c r="AG37" s="294"/>
      <c r="AH37" s="294"/>
      <c r="AI37" s="294"/>
      <c r="AJ37" s="294"/>
      <c r="AK37" s="294"/>
    </row>
    <row r="38" spans="1:39" s="295" customFormat="1" ht="36" customHeight="1">
      <c r="A38" s="36" t="s">
        <v>212</v>
      </c>
      <c r="B38" s="55" t="s">
        <v>218</v>
      </c>
      <c r="C38" s="457" t="s">
        <v>249</v>
      </c>
      <c r="D38" s="38"/>
      <c r="E38" s="36"/>
      <c r="F38" s="36"/>
      <c r="G38" s="36"/>
      <c r="H38" s="62">
        <f t="shared" si="4"/>
        <v>4.5</v>
      </c>
      <c r="I38" s="50">
        <f t="shared" si="5"/>
        <v>108</v>
      </c>
      <c r="J38" s="38">
        <f>R38-K38</f>
        <v>40</v>
      </c>
      <c r="K38" s="36">
        <v>20</v>
      </c>
      <c r="L38" s="36"/>
      <c r="M38" s="62"/>
      <c r="N38" s="471">
        <f t="shared" si="6"/>
        <v>48</v>
      </c>
      <c r="O38" s="39"/>
      <c r="P38" s="36"/>
      <c r="Q38" s="40"/>
      <c r="R38" s="39">
        <v>60</v>
      </c>
      <c r="S38" s="36"/>
      <c r="T38" s="36">
        <v>48</v>
      </c>
      <c r="U38" s="40"/>
      <c r="V38" s="39"/>
      <c r="W38" s="36"/>
      <c r="X38" s="36"/>
      <c r="Y38" s="36"/>
      <c r="Z38" s="41"/>
      <c r="AA38" s="491"/>
      <c r="AB38" s="37"/>
      <c r="AC38" s="280"/>
      <c r="AD38" s="313"/>
      <c r="AE38" s="294"/>
      <c r="AF38" s="294"/>
      <c r="AG38" s="294"/>
      <c r="AH38" s="294"/>
      <c r="AI38" s="294"/>
      <c r="AJ38" s="294"/>
      <c r="AK38" s="294"/>
    </row>
    <row r="39" spans="1:39" s="295" customFormat="1" ht="44.25" customHeight="1">
      <c r="A39" s="36" t="s">
        <v>213</v>
      </c>
      <c r="B39" s="55" t="s">
        <v>219</v>
      </c>
      <c r="C39" s="457" t="s">
        <v>238</v>
      </c>
      <c r="D39" s="38"/>
      <c r="E39" s="36"/>
      <c r="F39" s="36"/>
      <c r="G39" s="36"/>
      <c r="H39" s="62">
        <f t="shared" si="4"/>
        <v>4.5</v>
      </c>
      <c r="I39" s="50">
        <f t="shared" si="5"/>
        <v>108</v>
      </c>
      <c r="J39" s="38">
        <f>R39-K39</f>
        <v>0</v>
      </c>
      <c r="K39" s="36">
        <v>60</v>
      </c>
      <c r="L39" s="36"/>
      <c r="M39" s="62"/>
      <c r="N39" s="471">
        <f t="shared" si="6"/>
        <v>48</v>
      </c>
      <c r="O39" s="39"/>
      <c r="P39" s="36"/>
      <c r="Q39" s="40"/>
      <c r="R39" s="39">
        <v>60</v>
      </c>
      <c r="S39" s="36"/>
      <c r="T39" s="36">
        <v>48</v>
      </c>
      <c r="U39" s="40"/>
      <c r="V39" s="39"/>
      <c r="W39" s="36"/>
      <c r="X39" s="36"/>
      <c r="Y39" s="36"/>
      <c r="Z39" s="41"/>
      <c r="AA39" s="491"/>
      <c r="AB39" s="37"/>
      <c r="AC39" s="280"/>
      <c r="AD39" s="313"/>
      <c r="AE39" s="294"/>
      <c r="AF39" s="294"/>
      <c r="AG39" s="294"/>
      <c r="AH39" s="294"/>
      <c r="AI39" s="294"/>
      <c r="AJ39" s="294"/>
      <c r="AK39" s="294"/>
    </row>
    <row r="40" spans="1:39" s="295" customFormat="1" ht="44.25" customHeight="1">
      <c r="A40" s="36" t="s">
        <v>214</v>
      </c>
      <c r="B40" s="55" t="s">
        <v>220</v>
      </c>
      <c r="C40" s="457" t="s">
        <v>248</v>
      </c>
      <c r="D40" s="38"/>
      <c r="E40" s="36"/>
      <c r="F40" s="36"/>
      <c r="G40" s="36"/>
      <c r="H40" s="62">
        <f t="shared" si="4"/>
        <v>4.5</v>
      </c>
      <c r="I40" s="50">
        <f t="shared" si="5"/>
        <v>108</v>
      </c>
      <c r="J40" s="38">
        <f>R40-K40</f>
        <v>30</v>
      </c>
      <c r="K40" s="36">
        <v>30</v>
      </c>
      <c r="L40" s="36"/>
      <c r="M40" s="62"/>
      <c r="N40" s="471">
        <f t="shared" si="6"/>
        <v>48</v>
      </c>
      <c r="O40" s="39"/>
      <c r="P40" s="36"/>
      <c r="Q40" s="40"/>
      <c r="R40" s="39">
        <v>60</v>
      </c>
      <c r="S40" s="36"/>
      <c r="T40" s="36">
        <v>48</v>
      </c>
      <c r="U40" s="40"/>
      <c r="V40" s="39"/>
      <c r="W40" s="36"/>
      <c r="X40" s="36"/>
      <c r="Y40" s="36"/>
      <c r="Z40" s="41"/>
      <c r="AA40" s="491"/>
      <c r="AB40" s="37"/>
      <c r="AC40" s="280"/>
      <c r="AD40" s="313"/>
      <c r="AE40" s="294"/>
      <c r="AF40" s="294"/>
      <c r="AG40" s="294"/>
      <c r="AH40" s="294"/>
      <c r="AI40" s="294"/>
      <c r="AJ40" s="294"/>
      <c r="AK40" s="294"/>
    </row>
    <row r="41" spans="1:39" s="295" customFormat="1" ht="67.5" customHeight="1" thickBot="1">
      <c r="A41" s="36" t="s">
        <v>215</v>
      </c>
      <c r="B41" s="451" t="s">
        <v>221</v>
      </c>
      <c r="C41" s="459" t="s">
        <v>239</v>
      </c>
      <c r="D41" s="38"/>
      <c r="E41" s="36"/>
      <c r="F41" s="36"/>
      <c r="G41" s="36"/>
      <c r="H41" s="62">
        <f t="shared" si="4"/>
        <v>3</v>
      </c>
      <c r="I41" s="470">
        <f t="shared" si="5"/>
        <v>72</v>
      </c>
      <c r="J41" s="38">
        <f>R41-K41</f>
        <v>38</v>
      </c>
      <c r="K41" s="36">
        <v>10</v>
      </c>
      <c r="L41" s="36"/>
      <c r="M41" s="62"/>
      <c r="N41" s="471">
        <f t="shared" si="6"/>
        <v>24</v>
      </c>
      <c r="O41" s="472"/>
      <c r="P41" s="473"/>
      <c r="Q41" s="474"/>
      <c r="R41" s="472">
        <v>48</v>
      </c>
      <c r="S41" s="473"/>
      <c r="T41" s="473">
        <v>24</v>
      </c>
      <c r="U41" s="474"/>
      <c r="V41" s="472"/>
      <c r="W41" s="473"/>
      <c r="X41" s="473"/>
      <c r="Y41" s="473"/>
      <c r="Z41" s="490"/>
      <c r="AA41" s="492"/>
      <c r="AB41" s="493"/>
      <c r="AC41" s="494"/>
      <c r="AD41" s="495"/>
      <c r="AE41" s="294"/>
      <c r="AF41" s="294"/>
      <c r="AG41" s="294"/>
      <c r="AH41" s="294"/>
      <c r="AI41" s="294"/>
      <c r="AJ41" s="294"/>
      <c r="AK41" s="294"/>
    </row>
    <row r="42" spans="1:39" s="309" customFormat="1" ht="42" customHeight="1" thickBot="1">
      <c r="A42" s="248" t="s">
        <v>357</v>
      </c>
      <c r="B42" s="860" t="s">
        <v>206</v>
      </c>
      <c r="C42" s="861"/>
      <c r="D42" s="453">
        <v>4</v>
      </c>
      <c r="E42" s="249"/>
      <c r="F42" s="249"/>
      <c r="G42" s="249">
        <v>5</v>
      </c>
      <c r="H42" s="257">
        <f>I42/24</f>
        <v>10</v>
      </c>
      <c r="I42" s="258">
        <f>R42+S42+T42+U42</f>
        <v>240</v>
      </c>
      <c r="J42" s="463">
        <f>SUM(J43:J47)</f>
        <v>176</v>
      </c>
      <c r="K42" s="249">
        <f>SUM(K43:K47)</f>
        <v>64</v>
      </c>
      <c r="L42" s="249"/>
      <c r="M42" s="250"/>
      <c r="N42" s="466"/>
      <c r="O42" s="251"/>
      <c r="P42" s="249"/>
      <c r="Q42" s="252"/>
      <c r="R42" s="463"/>
      <c r="S42" s="249">
        <f>SUM(S43:S47)</f>
        <v>240</v>
      </c>
      <c r="T42" s="249"/>
      <c r="U42" s="252"/>
      <c r="V42" s="251"/>
      <c r="W42" s="249"/>
      <c r="X42" s="249"/>
      <c r="Y42" s="250"/>
      <c r="Z42" s="253"/>
      <c r="AA42" s="254"/>
      <c r="AB42" s="255"/>
      <c r="AC42" s="311"/>
      <c r="AD42" s="312"/>
      <c r="AE42" s="289"/>
      <c r="AF42" s="289"/>
      <c r="AG42" s="289"/>
      <c r="AH42" s="289"/>
      <c r="AI42" s="289"/>
      <c r="AJ42" s="289"/>
      <c r="AK42" s="289"/>
    </row>
    <row r="43" spans="1:39" s="295" customFormat="1" ht="48" customHeight="1">
      <c r="A43" s="56" t="s">
        <v>222</v>
      </c>
      <c r="B43" s="450" t="s">
        <v>230</v>
      </c>
      <c r="C43" s="310" t="s">
        <v>243</v>
      </c>
      <c r="D43" s="136"/>
      <c r="E43" s="52"/>
      <c r="F43" s="52"/>
      <c r="G43" s="52"/>
      <c r="H43" s="515">
        <f t="shared" ref="H43:H47" si="7">I43/24</f>
        <v>2</v>
      </c>
      <c r="I43" s="516">
        <f t="shared" ref="I43:I47" si="8">R43+S43+T43+U43</f>
        <v>48</v>
      </c>
      <c r="J43" s="136">
        <f>S43-K43</f>
        <v>36</v>
      </c>
      <c r="K43" s="52">
        <v>12</v>
      </c>
      <c r="L43" s="52"/>
      <c r="M43" s="135"/>
      <c r="N43" s="166"/>
      <c r="O43" s="56"/>
      <c r="P43" s="52"/>
      <c r="Q43" s="137"/>
      <c r="R43" s="136"/>
      <c r="S43" s="52">
        <v>48</v>
      </c>
      <c r="T43" s="52"/>
      <c r="U43" s="137"/>
      <c r="V43" s="56"/>
      <c r="W43" s="52"/>
      <c r="X43" s="52"/>
      <c r="Y43" s="135"/>
      <c r="Z43" s="57"/>
      <c r="AA43" s="191"/>
      <c r="AB43" s="53"/>
      <c r="AC43" s="297"/>
      <c r="AD43" s="298"/>
      <c r="AE43" s="294"/>
      <c r="AF43" s="294"/>
      <c r="AG43" s="294"/>
      <c r="AH43" s="294"/>
      <c r="AI43" s="294"/>
      <c r="AJ43" s="294"/>
      <c r="AK43" s="294"/>
    </row>
    <row r="44" spans="1:39" s="295" customFormat="1" ht="65.25" customHeight="1">
      <c r="A44" s="56" t="s">
        <v>223</v>
      </c>
      <c r="B44" s="450" t="s">
        <v>231</v>
      </c>
      <c r="C44" s="458" t="s">
        <v>241</v>
      </c>
      <c r="D44" s="136"/>
      <c r="E44" s="52"/>
      <c r="F44" s="52"/>
      <c r="G44" s="52"/>
      <c r="H44" s="515">
        <f t="shared" si="7"/>
        <v>2</v>
      </c>
      <c r="I44" s="50">
        <f t="shared" si="8"/>
        <v>48</v>
      </c>
      <c r="J44" s="136">
        <f>S44-K44</f>
        <v>36</v>
      </c>
      <c r="K44" s="52">
        <v>12</v>
      </c>
      <c r="L44" s="52"/>
      <c r="M44" s="135"/>
      <c r="N44" s="166"/>
      <c r="O44" s="56"/>
      <c r="P44" s="52"/>
      <c r="Q44" s="137"/>
      <c r="R44" s="136"/>
      <c r="S44" s="52">
        <v>48</v>
      </c>
      <c r="T44" s="52"/>
      <c r="U44" s="137"/>
      <c r="V44" s="56"/>
      <c r="W44" s="52"/>
      <c r="X44" s="52"/>
      <c r="Y44" s="135"/>
      <c r="Z44" s="57"/>
      <c r="AA44" s="191"/>
      <c r="AB44" s="53"/>
      <c r="AC44" s="297"/>
      <c r="AD44" s="298"/>
      <c r="AE44" s="294"/>
      <c r="AF44" s="294"/>
      <c r="AG44" s="294"/>
      <c r="AH44" s="294"/>
      <c r="AI44" s="294"/>
      <c r="AJ44" s="294"/>
      <c r="AK44" s="294"/>
    </row>
    <row r="45" spans="1:39" s="295" customFormat="1" ht="48.75" customHeight="1">
      <c r="A45" s="56" t="s">
        <v>224</v>
      </c>
      <c r="B45" s="450" t="s">
        <v>232</v>
      </c>
      <c r="C45" s="458" t="s">
        <v>250</v>
      </c>
      <c r="D45" s="136"/>
      <c r="E45" s="52"/>
      <c r="F45" s="52"/>
      <c r="G45" s="52"/>
      <c r="H45" s="515">
        <f t="shared" si="7"/>
        <v>2</v>
      </c>
      <c r="I45" s="50">
        <f t="shared" si="8"/>
        <v>48</v>
      </c>
      <c r="J45" s="136">
        <f>S45-K45</f>
        <v>28</v>
      </c>
      <c r="K45" s="52">
        <v>20</v>
      </c>
      <c r="L45" s="52"/>
      <c r="M45" s="135"/>
      <c r="N45" s="166"/>
      <c r="O45" s="56"/>
      <c r="P45" s="52"/>
      <c r="Q45" s="137"/>
      <c r="R45" s="136"/>
      <c r="S45" s="52">
        <v>48</v>
      </c>
      <c r="T45" s="52"/>
      <c r="U45" s="137"/>
      <c r="V45" s="56"/>
      <c r="W45" s="52"/>
      <c r="X45" s="52"/>
      <c r="Y45" s="135"/>
      <c r="Z45" s="57"/>
      <c r="AA45" s="191"/>
      <c r="AB45" s="53"/>
      <c r="AC45" s="297"/>
      <c r="AD45" s="298"/>
      <c r="AE45" s="294"/>
      <c r="AF45" s="294"/>
      <c r="AG45" s="294"/>
      <c r="AH45" s="294"/>
      <c r="AI45" s="294"/>
      <c r="AJ45" s="294"/>
      <c r="AK45" s="294"/>
    </row>
    <row r="46" spans="1:39" s="295" customFormat="1" ht="48" customHeight="1">
      <c r="A46" s="56" t="s">
        <v>225</v>
      </c>
      <c r="B46" s="55" t="s">
        <v>233</v>
      </c>
      <c r="C46" s="457" t="s">
        <v>247</v>
      </c>
      <c r="D46" s="38"/>
      <c r="E46" s="36"/>
      <c r="F46" s="36"/>
      <c r="G46" s="36"/>
      <c r="H46" s="515">
        <f t="shared" si="7"/>
        <v>2</v>
      </c>
      <c r="I46" s="50">
        <f t="shared" si="8"/>
        <v>48</v>
      </c>
      <c r="J46" s="136">
        <f>S46-K46</f>
        <v>38</v>
      </c>
      <c r="K46" s="36">
        <v>10</v>
      </c>
      <c r="L46" s="36"/>
      <c r="M46" s="62"/>
      <c r="N46" s="465"/>
      <c r="O46" s="39"/>
      <c r="P46" s="36"/>
      <c r="Q46" s="40"/>
      <c r="R46" s="38"/>
      <c r="S46" s="52">
        <v>48</v>
      </c>
      <c r="T46" s="36"/>
      <c r="U46" s="40"/>
      <c r="V46" s="39"/>
      <c r="W46" s="36"/>
      <c r="X46" s="36"/>
      <c r="Y46" s="62"/>
      <c r="Z46" s="41"/>
      <c r="AA46" s="120"/>
      <c r="AB46" s="37"/>
      <c r="AC46" s="280"/>
      <c r="AD46" s="313"/>
      <c r="AE46" s="294"/>
      <c r="AF46" s="294"/>
      <c r="AG46" s="294"/>
      <c r="AH46" s="294"/>
      <c r="AI46" s="294"/>
      <c r="AJ46" s="294"/>
      <c r="AK46" s="294"/>
    </row>
    <row r="47" spans="1:39" s="295" customFormat="1" ht="48" customHeight="1" thickBot="1">
      <c r="A47" s="175" t="s">
        <v>226</v>
      </c>
      <c r="B47" s="451" t="s">
        <v>234</v>
      </c>
      <c r="C47" s="459" t="s">
        <v>242</v>
      </c>
      <c r="D47" s="113"/>
      <c r="E47" s="108"/>
      <c r="F47" s="108"/>
      <c r="G47" s="108"/>
      <c r="H47" s="518">
        <f t="shared" si="7"/>
        <v>2</v>
      </c>
      <c r="I47" s="112">
        <f t="shared" si="8"/>
        <v>48</v>
      </c>
      <c r="J47" s="177">
        <f>S47-K47</f>
        <v>38</v>
      </c>
      <c r="K47" s="108">
        <v>10</v>
      </c>
      <c r="L47" s="108"/>
      <c r="M47" s="115"/>
      <c r="N47" s="114"/>
      <c r="O47" s="110"/>
      <c r="P47" s="108"/>
      <c r="Q47" s="111"/>
      <c r="R47" s="113"/>
      <c r="S47" s="174">
        <v>48</v>
      </c>
      <c r="T47" s="108"/>
      <c r="U47" s="111"/>
      <c r="V47" s="110"/>
      <c r="W47" s="108"/>
      <c r="X47" s="108"/>
      <c r="Y47" s="115"/>
      <c r="Z47" s="116"/>
      <c r="AA47" s="193"/>
      <c r="AB47" s="118"/>
      <c r="AC47" s="285"/>
      <c r="AD47" s="299"/>
      <c r="AE47" s="294"/>
      <c r="AF47" s="294"/>
      <c r="AG47" s="294"/>
      <c r="AH47" s="294"/>
      <c r="AI47" s="294"/>
      <c r="AJ47" s="294"/>
      <c r="AK47" s="294"/>
    </row>
    <row r="48" spans="1:39" s="316" customFormat="1" ht="38.25" customHeight="1" thickBot="1">
      <c r="A48" s="502" t="s">
        <v>163</v>
      </c>
      <c r="B48" s="860" t="s">
        <v>207</v>
      </c>
      <c r="C48" s="861"/>
      <c r="D48" s="503">
        <v>4</v>
      </c>
      <c r="E48" s="504"/>
      <c r="F48" s="504"/>
      <c r="G48" s="504">
        <v>3</v>
      </c>
      <c r="H48" s="507">
        <f>I48/24</f>
        <v>18</v>
      </c>
      <c r="I48" s="514">
        <f>R48+S48+T48+U48</f>
        <v>432</v>
      </c>
      <c r="J48" s="503">
        <f>SUM(J49:J51)</f>
        <v>100</v>
      </c>
      <c r="K48" s="504">
        <f>SUM(K49:K51)</f>
        <v>44</v>
      </c>
      <c r="L48" s="504"/>
      <c r="M48" s="507"/>
      <c r="N48" s="505">
        <f>R48+U48</f>
        <v>288</v>
      </c>
      <c r="O48" s="192"/>
      <c r="P48" s="504"/>
      <c r="Q48" s="506"/>
      <c r="R48" s="503"/>
      <c r="S48" s="504">
        <f>SUM(S49:S51)</f>
        <v>144</v>
      </c>
      <c r="T48" s="504"/>
      <c r="U48" s="504">
        <f>SUM(U49:U51)</f>
        <v>288</v>
      </c>
      <c r="V48" s="504"/>
      <c r="W48" s="504"/>
      <c r="X48" s="504"/>
      <c r="Y48" s="504"/>
      <c r="Z48" s="510"/>
      <c r="AA48" s="510"/>
      <c r="AB48" s="510"/>
      <c r="AC48" s="519"/>
      <c r="AD48" s="520"/>
      <c r="AE48" s="517"/>
      <c r="AF48" s="315"/>
      <c r="AG48" s="315"/>
      <c r="AH48" s="315"/>
      <c r="AI48" s="315"/>
      <c r="AJ48" s="315"/>
      <c r="AK48" s="315"/>
    </row>
    <row r="49" spans="1:51" s="295" customFormat="1" ht="60" customHeight="1">
      <c r="A49" s="56" t="s">
        <v>227</v>
      </c>
      <c r="B49" s="450" t="s">
        <v>235</v>
      </c>
      <c r="C49" s="458" t="s">
        <v>246</v>
      </c>
      <c r="D49" s="136"/>
      <c r="E49" s="52"/>
      <c r="F49" s="52"/>
      <c r="G49" s="52"/>
      <c r="H49" s="135">
        <f t="shared" ref="H49:H51" si="9">I49/24</f>
        <v>5</v>
      </c>
      <c r="I49" s="181">
        <f t="shared" ref="I49:I51" si="10">R49+S49+T49+U49</f>
        <v>120</v>
      </c>
      <c r="J49" s="136">
        <f>S49-K49</f>
        <v>32</v>
      </c>
      <c r="K49" s="52">
        <v>16</v>
      </c>
      <c r="L49" s="52"/>
      <c r="M49" s="135"/>
      <c r="N49" s="501">
        <f t="shared" ref="N49:N51" si="11">R49+U49</f>
        <v>72</v>
      </c>
      <c r="O49" s="56"/>
      <c r="P49" s="52"/>
      <c r="Q49" s="137"/>
      <c r="R49" s="136"/>
      <c r="S49" s="52">
        <v>48</v>
      </c>
      <c r="T49" s="52"/>
      <c r="U49" s="137">
        <v>72</v>
      </c>
      <c r="V49" s="56"/>
      <c r="W49" s="52"/>
      <c r="X49" s="52"/>
      <c r="Y49" s="135"/>
      <c r="Z49" s="57"/>
      <c r="AA49" s="191"/>
      <c r="AB49" s="53"/>
      <c r="AC49" s="297"/>
      <c r="AD49" s="298"/>
      <c r="AE49" s="294"/>
      <c r="AF49" s="294"/>
      <c r="AG49" s="294"/>
      <c r="AH49" s="294"/>
      <c r="AI49" s="294"/>
      <c r="AJ49" s="294"/>
      <c r="AK49" s="294"/>
    </row>
    <row r="50" spans="1:51" s="295" customFormat="1" ht="44.25" customHeight="1">
      <c r="A50" s="56" t="s">
        <v>228</v>
      </c>
      <c r="B50" s="701" t="s">
        <v>236</v>
      </c>
      <c r="C50" s="460" t="s">
        <v>245</v>
      </c>
      <c r="D50" s="177"/>
      <c r="E50" s="174"/>
      <c r="F50" s="174"/>
      <c r="G50" s="174"/>
      <c r="H50" s="62">
        <f t="shared" si="9"/>
        <v>5</v>
      </c>
      <c r="I50" s="50">
        <f t="shared" si="10"/>
        <v>120</v>
      </c>
      <c r="J50" s="136">
        <f>S50-K50</f>
        <v>32</v>
      </c>
      <c r="K50" s="174">
        <v>16</v>
      </c>
      <c r="L50" s="174"/>
      <c r="M50" s="178"/>
      <c r="N50" s="471">
        <f t="shared" si="11"/>
        <v>72</v>
      </c>
      <c r="O50" s="175"/>
      <c r="P50" s="174"/>
      <c r="Q50" s="176"/>
      <c r="R50" s="177"/>
      <c r="S50" s="174">
        <v>48</v>
      </c>
      <c r="T50" s="174"/>
      <c r="U50" s="176">
        <v>72</v>
      </c>
      <c r="V50" s="175"/>
      <c r="W50" s="174"/>
      <c r="X50" s="174"/>
      <c r="Y50" s="178"/>
      <c r="Z50" s="179"/>
      <c r="AA50" s="260"/>
      <c r="AB50" s="180"/>
      <c r="AC50" s="293"/>
      <c r="AD50" s="298"/>
      <c r="AE50" s="294"/>
      <c r="AF50" s="294"/>
      <c r="AG50" s="294"/>
      <c r="AH50" s="294"/>
      <c r="AI50" s="294"/>
      <c r="AJ50" s="294"/>
      <c r="AK50" s="294"/>
    </row>
    <row r="51" spans="1:51" s="295" customFormat="1" ht="81.75" customHeight="1">
      <c r="A51" s="56" t="s">
        <v>229</v>
      </c>
      <c r="B51" s="655" t="s">
        <v>237</v>
      </c>
      <c r="C51" s="459" t="s">
        <v>251</v>
      </c>
      <c r="D51" s="113"/>
      <c r="E51" s="108"/>
      <c r="F51" s="108"/>
      <c r="G51" s="108"/>
      <c r="H51" s="62">
        <f t="shared" si="9"/>
        <v>8</v>
      </c>
      <c r="I51" s="50">
        <f t="shared" si="10"/>
        <v>192</v>
      </c>
      <c r="J51" s="136">
        <f>S51-K51</f>
        <v>36</v>
      </c>
      <c r="K51" s="108">
        <v>12</v>
      </c>
      <c r="L51" s="108"/>
      <c r="M51" s="115"/>
      <c r="N51" s="471">
        <f t="shared" si="11"/>
        <v>144</v>
      </c>
      <c r="O51" s="110"/>
      <c r="P51" s="108"/>
      <c r="Q51" s="111"/>
      <c r="R51" s="113"/>
      <c r="S51" s="108">
        <v>48</v>
      </c>
      <c r="T51" s="108"/>
      <c r="U51" s="111">
        <v>144</v>
      </c>
      <c r="V51" s="110"/>
      <c r="W51" s="108"/>
      <c r="X51" s="108"/>
      <c r="Y51" s="115"/>
      <c r="Z51" s="116"/>
      <c r="AA51" s="193"/>
      <c r="AB51" s="118"/>
      <c r="AC51" s="285"/>
      <c r="AD51" s="313"/>
      <c r="AE51" s="294"/>
      <c r="AF51" s="294"/>
      <c r="AG51" s="294"/>
      <c r="AH51" s="294"/>
      <c r="AI51" s="294"/>
      <c r="AJ51" s="294"/>
      <c r="AK51" s="294"/>
    </row>
    <row r="52" spans="1:51" s="301" customFormat="1" ht="41.25" customHeight="1">
      <c r="A52" s="42" t="s">
        <v>48</v>
      </c>
      <c r="B52" s="63" t="s">
        <v>34</v>
      </c>
      <c r="C52" s="461"/>
      <c r="D52" s="454"/>
      <c r="E52" s="102"/>
      <c r="F52" s="102"/>
      <c r="G52" s="102"/>
      <c r="H52" s="105">
        <f>I52/24</f>
        <v>4.5</v>
      </c>
      <c r="I52" s="49">
        <v>108</v>
      </c>
      <c r="J52" s="454"/>
      <c r="K52" s="102"/>
      <c r="L52" s="102"/>
      <c r="M52" s="105"/>
      <c r="N52" s="467"/>
      <c r="O52" s="103"/>
      <c r="P52" s="102"/>
      <c r="Q52" s="104"/>
      <c r="R52" s="454"/>
      <c r="S52" s="102"/>
      <c r="T52" s="102"/>
      <c r="U52" s="104"/>
      <c r="V52" s="103"/>
      <c r="W52" s="102"/>
      <c r="X52" s="102"/>
      <c r="Y52" s="105"/>
      <c r="Z52" s="106"/>
      <c r="AA52" s="119"/>
      <c r="AB52" s="107"/>
      <c r="AC52" s="320"/>
      <c r="AD52" s="321"/>
      <c r="AE52" s="289"/>
      <c r="AF52" s="289"/>
      <c r="AG52" s="289"/>
      <c r="AH52" s="289"/>
      <c r="AI52" s="289"/>
      <c r="AJ52" s="289"/>
      <c r="AK52" s="289"/>
    </row>
    <row r="53" spans="1:51" s="301" customFormat="1" ht="41.25" customHeight="1" thickBot="1">
      <c r="A53" s="128" t="s">
        <v>49</v>
      </c>
      <c r="B53" s="109" t="s">
        <v>50</v>
      </c>
      <c r="C53" s="462"/>
      <c r="D53" s="455"/>
      <c r="E53" s="196"/>
      <c r="F53" s="196"/>
      <c r="G53" s="196"/>
      <c r="H53" s="197">
        <f>I53/24</f>
        <v>1.5</v>
      </c>
      <c r="I53" s="198">
        <v>36</v>
      </c>
      <c r="J53" s="455"/>
      <c r="K53" s="196"/>
      <c r="L53" s="196"/>
      <c r="M53" s="197"/>
      <c r="N53" s="468"/>
      <c r="O53" s="195"/>
      <c r="P53" s="196"/>
      <c r="Q53" s="199"/>
      <c r="R53" s="455"/>
      <c r="S53" s="196"/>
      <c r="T53" s="196"/>
      <c r="U53" s="199"/>
      <c r="V53" s="195"/>
      <c r="W53" s="196"/>
      <c r="X53" s="196"/>
      <c r="Y53" s="197"/>
      <c r="Z53" s="200"/>
      <c r="AA53" s="201"/>
      <c r="AB53" s="202"/>
      <c r="AC53" s="322"/>
      <c r="AD53" s="323"/>
      <c r="AE53" s="289"/>
      <c r="AF53" s="289"/>
      <c r="AG53" s="289"/>
      <c r="AH53" s="289"/>
      <c r="AI53" s="289"/>
      <c r="AJ53" s="289"/>
      <c r="AK53" s="289"/>
    </row>
    <row r="54" spans="1:51" s="301" customFormat="1" ht="69.75" customHeight="1" thickBot="1">
      <c r="A54" s="634"/>
      <c r="B54" s="862" t="s">
        <v>201</v>
      </c>
      <c r="C54" s="863"/>
      <c r="D54" s="456"/>
      <c r="E54" s="205"/>
      <c r="F54" s="205"/>
      <c r="G54" s="205"/>
      <c r="H54" s="206">
        <f>I54/24</f>
        <v>120</v>
      </c>
      <c r="I54" s="207">
        <f>I53+I52+I35+I21+I6</f>
        <v>2880</v>
      </c>
      <c r="J54" s="456">
        <f>J35+J21+J6</f>
        <v>1239</v>
      </c>
      <c r="K54" s="205">
        <f>K35+K21+K6</f>
        <v>993</v>
      </c>
      <c r="L54" s="205">
        <f>L35+L21+L6</f>
        <v>0</v>
      </c>
      <c r="M54" s="206"/>
      <c r="N54" s="469">
        <f>N35+N21+N6</f>
        <v>504</v>
      </c>
      <c r="O54" s="208">
        <v>684</v>
      </c>
      <c r="P54" s="209">
        <v>648</v>
      </c>
      <c r="Q54" s="210">
        <v>36</v>
      </c>
      <c r="R54" s="456">
        <f>R35+R21</f>
        <v>432</v>
      </c>
      <c r="S54" s="205">
        <f>S35+S21</f>
        <v>432</v>
      </c>
      <c r="T54" s="205">
        <f>T35+T21</f>
        <v>216</v>
      </c>
      <c r="U54" s="211">
        <f>U35+U21</f>
        <v>288</v>
      </c>
      <c r="V54" s="204"/>
      <c r="W54" s="205"/>
      <c r="X54" s="205"/>
      <c r="Y54" s="206"/>
      <c r="Z54" s="212"/>
      <c r="AA54" s="213"/>
      <c r="AB54" s="214"/>
      <c r="AC54" s="324"/>
      <c r="AD54" s="325"/>
      <c r="AE54" s="289">
        <v>180</v>
      </c>
      <c r="AF54" s="289">
        <v>36</v>
      </c>
      <c r="AG54" s="289"/>
      <c r="AH54" s="289"/>
      <c r="AI54" s="289"/>
      <c r="AJ54" s="289"/>
      <c r="AK54" s="289"/>
    </row>
    <row r="55" spans="1:51" ht="25.5" customHeight="1" thickBot="1">
      <c r="A55" s="799" t="s">
        <v>202</v>
      </c>
      <c r="B55" s="800"/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  <c r="AA55" s="800"/>
      <c r="AB55" s="800"/>
      <c r="AC55" s="800"/>
      <c r="AD55" s="326"/>
      <c r="AE55" s="261"/>
      <c r="AF55" s="261"/>
      <c r="AG55" s="261"/>
      <c r="AH55" s="261"/>
      <c r="AI55" s="261"/>
      <c r="AJ55" s="261"/>
      <c r="AK55" s="261"/>
      <c r="AL55" s="262"/>
      <c r="AM55" s="262"/>
    </row>
    <row r="56" spans="1:51" s="334" customFormat="1" ht="33" customHeight="1" thickBot="1">
      <c r="A56" s="204" t="s">
        <v>351</v>
      </c>
      <c r="B56" s="864" t="s">
        <v>46</v>
      </c>
      <c r="C56" s="828"/>
      <c r="D56" s="327"/>
      <c r="E56" s="328"/>
      <c r="F56" s="328"/>
      <c r="G56" s="328"/>
      <c r="H56" s="329">
        <f>I56/24</f>
        <v>3</v>
      </c>
      <c r="I56" s="330">
        <v>72</v>
      </c>
      <c r="J56" s="327"/>
      <c r="K56" s="328">
        <v>72</v>
      </c>
      <c r="L56" s="328"/>
      <c r="M56" s="331"/>
      <c r="N56" s="329"/>
      <c r="O56" s="327"/>
      <c r="P56" s="328"/>
      <c r="Q56" s="329"/>
      <c r="R56" s="327"/>
      <c r="S56" s="328"/>
      <c r="T56" s="328"/>
      <c r="U56" s="329"/>
      <c r="V56" s="327">
        <v>24</v>
      </c>
      <c r="W56" s="328">
        <v>48</v>
      </c>
      <c r="X56" s="328"/>
      <c r="Y56" s="331"/>
      <c r="Z56" s="329"/>
      <c r="AA56" s="327"/>
      <c r="AB56" s="328"/>
      <c r="AC56" s="328"/>
      <c r="AD56" s="332"/>
      <c r="AE56" s="333"/>
      <c r="AF56" s="333"/>
      <c r="AG56" s="333"/>
      <c r="AH56" s="333"/>
      <c r="AI56" s="333"/>
      <c r="AJ56" s="333"/>
      <c r="AK56" s="333"/>
    </row>
    <row r="57" spans="1:51" s="333" customFormat="1" ht="43.5" customHeight="1" thickBot="1">
      <c r="A57" s="192" t="s">
        <v>352</v>
      </c>
      <c r="B57" s="865" t="s">
        <v>152</v>
      </c>
      <c r="C57" s="861"/>
      <c r="D57" s="335"/>
      <c r="E57" s="336">
        <v>5.6</v>
      </c>
      <c r="F57" s="336"/>
      <c r="G57" s="336"/>
      <c r="H57" s="337">
        <v>3</v>
      </c>
      <c r="I57" s="338">
        <f>V57+W57</f>
        <v>72</v>
      </c>
      <c r="J57" s="335"/>
      <c r="K57" s="336">
        <v>72</v>
      </c>
      <c r="L57" s="336"/>
      <c r="M57" s="339"/>
      <c r="N57" s="337"/>
      <c r="O57" s="335"/>
      <c r="P57" s="336"/>
      <c r="Q57" s="337"/>
      <c r="R57" s="335"/>
      <c r="S57" s="336"/>
      <c r="T57" s="336"/>
      <c r="U57" s="337"/>
      <c r="V57" s="335">
        <v>24</v>
      </c>
      <c r="W57" s="336">
        <v>48</v>
      </c>
      <c r="X57" s="336"/>
      <c r="Y57" s="339"/>
      <c r="Z57" s="337"/>
      <c r="AA57" s="335"/>
      <c r="AB57" s="336"/>
      <c r="AC57" s="336"/>
      <c r="AD57" s="340"/>
    </row>
    <row r="58" spans="1:51" s="333" customFormat="1" ht="39.75" customHeight="1" thickBot="1">
      <c r="A58" s="775" t="s">
        <v>211</v>
      </c>
      <c r="B58" s="795" t="s">
        <v>425</v>
      </c>
      <c r="C58" s="626" t="s">
        <v>20</v>
      </c>
      <c r="D58" s="341"/>
      <c r="E58" s="342"/>
      <c r="F58" s="342"/>
      <c r="G58" s="342"/>
      <c r="H58" s="343">
        <v>1.5</v>
      </c>
      <c r="I58" s="344">
        <v>36</v>
      </c>
      <c r="J58" s="341"/>
      <c r="K58" s="342">
        <v>36</v>
      </c>
      <c r="L58" s="342"/>
      <c r="M58" s="345"/>
      <c r="N58" s="343"/>
      <c r="O58" s="341"/>
      <c r="P58" s="342"/>
      <c r="Q58" s="343"/>
      <c r="R58" s="341"/>
      <c r="S58" s="342"/>
      <c r="T58" s="342"/>
      <c r="U58" s="343"/>
      <c r="V58" s="341">
        <v>12</v>
      </c>
      <c r="W58" s="342">
        <v>24</v>
      </c>
      <c r="X58" s="342"/>
      <c r="Y58" s="345"/>
      <c r="Z58" s="343"/>
      <c r="AA58" s="341"/>
      <c r="AB58" s="342"/>
      <c r="AC58" s="342"/>
      <c r="AD58" s="346"/>
    </row>
    <row r="59" spans="1:51" s="774" customFormat="1" ht="39.75" customHeight="1" thickBot="1">
      <c r="A59" s="776" t="s">
        <v>212</v>
      </c>
      <c r="B59" s="796" t="s">
        <v>424</v>
      </c>
      <c r="C59" s="706"/>
      <c r="D59" s="54"/>
      <c r="E59" s="54"/>
      <c r="F59" s="54"/>
      <c r="G59" s="54"/>
      <c r="H59" s="54">
        <v>1.5</v>
      </c>
      <c r="I59" s="772">
        <v>36</v>
      </c>
      <c r="J59" s="54"/>
      <c r="K59" s="54">
        <v>36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12</v>
      </c>
      <c r="W59" s="54">
        <v>24</v>
      </c>
      <c r="X59" s="54"/>
      <c r="Y59" s="54"/>
      <c r="Z59" s="54"/>
      <c r="AA59" s="54"/>
      <c r="AB59" s="54"/>
      <c r="AC59" s="54"/>
      <c r="AD59" s="773"/>
    </row>
    <row r="60" spans="1:51" s="347" customFormat="1" ht="68.25" customHeight="1" thickBot="1">
      <c r="A60" s="763" t="s">
        <v>355</v>
      </c>
      <c r="B60" s="866" t="s">
        <v>313</v>
      </c>
      <c r="C60" s="867"/>
      <c r="D60" s="763"/>
      <c r="E60" s="764"/>
      <c r="F60" s="764"/>
      <c r="G60" s="764"/>
      <c r="H60" s="765"/>
      <c r="I60" s="766">
        <f>I61+I67+I73</f>
        <v>1296</v>
      </c>
      <c r="J60" s="763">
        <f>J61+J67+J73</f>
        <v>374</v>
      </c>
      <c r="K60" s="764">
        <f>K61+K67+K73</f>
        <v>202</v>
      </c>
      <c r="L60" s="764">
        <f>L61+L67+L73</f>
        <v>0</v>
      </c>
      <c r="M60" s="767"/>
      <c r="N60" s="765">
        <f>N61+N67+N73</f>
        <v>720</v>
      </c>
      <c r="O60" s="763"/>
      <c r="P60" s="764"/>
      <c r="Q60" s="765"/>
      <c r="R60" s="763"/>
      <c r="S60" s="764"/>
      <c r="T60" s="764"/>
      <c r="U60" s="765"/>
      <c r="V60" s="763">
        <f>V61+V67+V73</f>
        <v>192</v>
      </c>
      <c r="W60" s="764">
        <f>W61+W67+W73</f>
        <v>384</v>
      </c>
      <c r="X60" s="764">
        <f>X61+X67+X73</f>
        <v>216</v>
      </c>
      <c r="Y60" s="767">
        <f>Y61+Y67+Y73</f>
        <v>216</v>
      </c>
      <c r="Z60" s="768">
        <f>Z61+Z67+Z73</f>
        <v>288</v>
      </c>
      <c r="AA60" s="769"/>
      <c r="AB60" s="770"/>
      <c r="AC60" s="770"/>
      <c r="AD60" s="771"/>
      <c r="AE60" s="333"/>
      <c r="AF60" s="333"/>
      <c r="AG60" s="333"/>
      <c r="AH60" s="333"/>
      <c r="AI60" s="333"/>
      <c r="AJ60" s="333"/>
      <c r="AK60" s="333"/>
      <c r="AL60" s="333"/>
      <c r="AM60" s="333"/>
      <c r="AN60" s="531"/>
      <c r="AO60" s="531"/>
      <c r="AP60" s="531"/>
      <c r="AQ60" s="531"/>
      <c r="AR60" s="531"/>
      <c r="AS60" s="531"/>
      <c r="AT60" s="531"/>
      <c r="AU60" s="531"/>
      <c r="AV60" s="531"/>
      <c r="AW60" s="531"/>
      <c r="AX60" s="531"/>
    </row>
    <row r="61" spans="1:51" s="349" customFormat="1" ht="39" customHeight="1" thickBot="1">
      <c r="A61" s="528" t="s">
        <v>358</v>
      </c>
      <c r="B61" s="868" t="s">
        <v>205</v>
      </c>
      <c r="C61" s="869"/>
      <c r="D61" s="217">
        <v>5</v>
      </c>
      <c r="E61" s="218"/>
      <c r="F61" s="218"/>
      <c r="G61" s="218">
        <v>5</v>
      </c>
      <c r="H61" s="221">
        <f>I61/24</f>
        <v>12</v>
      </c>
      <c r="I61" s="220">
        <f>V61+W61+X61+Y61+Z61</f>
        <v>288</v>
      </c>
      <c r="J61" s="217">
        <f>SUM(J62:J66)</f>
        <v>52</v>
      </c>
      <c r="K61" s="218">
        <f>SUM(K62:K66)</f>
        <v>20</v>
      </c>
      <c r="L61" s="218"/>
      <c r="M61" s="221"/>
      <c r="N61" s="219">
        <f>X61+Y61</f>
        <v>216</v>
      </c>
      <c r="O61" s="217"/>
      <c r="P61" s="218"/>
      <c r="Q61" s="219"/>
      <c r="R61" s="217"/>
      <c r="S61" s="218"/>
      <c r="T61" s="218"/>
      <c r="U61" s="219"/>
      <c r="V61" s="217">
        <f>SUM(V62:V66)</f>
        <v>72</v>
      </c>
      <c r="W61" s="218"/>
      <c r="X61" s="218">
        <f>SUM(X62:X66)</f>
        <v>216</v>
      </c>
      <c r="Y61" s="221"/>
      <c r="Z61" s="219"/>
      <c r="AA61" s="217"/>
      <c r="AB61" s="218"/>
      <c r="AC61" s="348"/>
      <c r="AD61" s="340"/>
      <c r="AE61" s="333"/>
      <c r="AF61" s="333"/>
      <c r="AG61" s="333"/>
      <c r="AH61" s="333"/>
      <c r="AI61" s="333"/>
      <c r="AJ61" s="333"/>
      <c r="AK61" s="333"/>
      <c r="AL61" s="532"/>
      <c r="AM61" s="532"/>
      <c r="AN61" s="532"/>
      <c r="AO61" s="532"/>
      <c r="AP61" s="532"/>
      <c r="AQ61" s="532"/>
      <c r="AR61" s="532"/>
      <c r="AS61" s="532"/>
      <c r="AT61" s="532"/>
      <c r="AU61" s="532"/>
      <c r="AV61" s="532"/>
      <c r="AW61" s="532"/>
      <c r="AX61" s="532"/>
    </row>
    <row r="62" spans="1:51" s="436" customFormat="1" ht="45" customHeight="1">
      <c r="A62" s="52" t="s">
        <v>270</v>
      </c>
      <c r="B62" s="643" t="s">
        <v>216</v>
      </c>
      <c r="C62" s="228" t="s">
        <v>242</v>
      </c>
      <c r="D62" s="133"/>
      <c r="E62" s="133"/>
      <c r="F62" s="133"/>
      <c r="G62" s="133"/>
      <c r="H62" s="134">
        <f t="shared" ref="H62:H66" si="12">I62/24</f>
        <v>2.5</v>
      </c>
      <c r="I62" s="216">
        <f t="shared" ref="I62:I66" si="13">V62+W62+X62+Y62+Z62</f>
        <v>60</v>
      </c>
      <c r="J62" s="215">
        <f>V62-K62</f>
        <v>12</v>
      </c>
      <c r="K62" s="133"/>
      <c r="L62" s="133"/>
      <c r="M62" s="134"/>
      <c r="N62" s="194">
        <f t="shared" ref="N62:N66" si="14">X62+Y62</f>
        <v>48</v>
      </c>
      <c r="O62" s="215"/>
      <c r="P62" s="133"/>
      <c r="Q62" s="194"/>
      <c r="R62" s="215"/>
      <c r="S62" s="133"/>
      <c r="T62" s="133"/>
      <c r="U62" s="194"/>
      <c r="V62" s="215">
        <v>12</v>
      </c>
      <c r="W62" s="133"/>
      <c r="X62" s="133">
        <v>48</v>
      </c>
      <c r="Y62" s="133"/>
      <c r="Z62" s="194"/>
      <c r="AA62" s="215"/>
      <c r="AB62" s="133"/>
      <c r="AC62" s="350"/>
      <c r="AD62" s="278"/>
      <c r="AE62" s="261"/>
      <c r="AF62" s="261"/>
      <c r="AG62" s="261"/>
      <c r="AH62" s="261"/>
      <c r="AI62" s="261"/>
      <c r="AJ62" s="261"/>
      <c r="AK62" s="261"/>
      <c r="AL62" s="261"/>
      <c r="AM62" s="261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0"/>
    </row>
    <row r="63" spans="1:51" s="436" customFormat="1" ht="27" customHeight="1">
      <c r="A63" s="36" t="s">
        <v>271</v>
      </c>
      <c r="B63" s="635" t="s">
        <v>218</v>
      </c>
      <c r="C63" s="310" t="s">
        <v>249</v>
      </c>
      <c r="D63" s="35"/>
      <c r="E63" s="35"/>
      <c r="F63" s="35"/>
      <c r="G63" s="35"/>
      <c r="H63" s="63">
        <f t="shared" si="12"/>
        <v>2.5</v>
      </c>
      <c r="I63" s="44">
        <f t="shared" si="13"/>
        <v>60</v>
      </c>
      <c r="J63" s="42">
        <f>V63-K63</f>
        <v>10</v>
      </c>
      <c r="K63" s="35">
        <v>2</v>
      </c>
      <c r="L63" s="35"/>
      <c r="M63" s="63"/>
      <c r="N63" s="43">
        <f t="shared" si="14"/>
        <v>48</v>
      </c>
      <c r="O63" s="42"/>
      <c r="P63" s="35"/>
      <c r="Q63" s="43"/>
      <c r="R63" s="42"/>
      <c r="S63" s="35"/>
      <c r="T63" s="35"/>
      <c r="U63" s="43"/>
      <c r="V63" s="42">
        <v>12</v>
      </c>
      <c r="W63" s="35"/>
      <c r="X63" s="35">
        <v>48</v>
      </c>
      <c r="Y63" s="35"/>
      <c r="Z63" s="43"/>
      <c r="AA63" s="42"/>
      <c r="AB63" s="35"/>
      <c r="AC63" s="353"/>
      <c r="AD63" s="279"/>
      <c r="AE63" s="261"/>
      <c r="AF63" s="261"/>
      <c r="AG63" s="261"/>
      <c r="AH63" s="261"/>
      <c r="AI63" s="261"/>
      <c r="AJ63" s="261"/>
      <c r="AK63" s="261"/>
      <c r="AL63" s="261"/>
      <c r="AM63" s="261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0"/>
    </row>
    <row r="64" spans="1:51" s="436" customFormat="1" ht="38.25" customHeight="1">
      <c r="A64" s="52" t="s">
        <v>272</v>
      </c>
      <c r="B64" s="635" t="s">
        <v>219</v>
      </c>
      <c r="C64" s="310" t="s">
        <v>238</v>
      </c>
      <c r="D64" s="35"/>
      <c r="E64" s="35"/>
      <c r="F64" s="35"/>
      <c r="G64" s="35"/>
      <c r="H64" s="63">
        <f t="shared" si="12"/>
        <v>2.5</v>
      </c>
      <c r="I64" s="44">
        <f t="shared" si="13"/>
        <v>60</v>
      </c>
      <c r="J64" s="42">
        <f>V64-K64</f>
        <v>0</v>
      </c>
      <c r="K64" s="35">
        <v>12</v>
      </c>
      <c r="L64" s="35"/>
      <c r="M64" s="63"/>
      <c r="N64" s="43">
        <f t="shared" si="14"/>
        <v>48</v>
      </c>
      <c r="O64" s="42"/>
      <c r="P64" s="35"/>
      <c r="Q64" s="43"/>
      <c r="R64" s="42"/>
      <c r="S64" s="35"/>
      <c r="T64" s="35"/>
      <c r="U64" s="43"/>
      <c r="V64" s="42">
        <v>12</v>
      </c>
      <c r="W64" s="35"/>
      <c r="X64" s="35">
        <v>48</v>
      </c>
      <c r="Y64" s="35"/>
      <c r="Z64" s="43"/>
      <c r="AA64" s="42"/>
      <c r="AB64" s="35"/>
      <c r="AC64" s="353"/>
      <c r="AD64" s="279"/>
      <c r="AE64" s="261"/>
      <c r="AF64" s="261"/>
      <c r="AG64" s="261"/>
      <c r="AH64" s="261"/>
      <c r="AI64" s="261"/>
      <c r="AJ64" s="261"/>
      <c r="AK64" s="261"/>
      <c r="AL64" s="261"/>
      <c r="AM64" s="261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0"/>
    </row>
    <row r="65" spans="1:51" s="436" customFormat="1" ht="42.75" customHeight="1">
      <c r="A65" s="36" t="s">
        <v>273</v>
      </c>
      <c r="B65" s="635" t="s">
        <v>220</v>
      </c>
      <c r="C65" s="310" t="s">
        <v>240</v>
      </c>
      <c r="D65" s="35"/>
      <c r="E65" s="35"/>
      <c r="F65" s="35"/>
      <c r="G65" s="35"/>
      <c r="H65" s="63">
        <f t="shared" si="12"/>
        <v>2.5</v>
      </c>
      <c r="I65" s="44">
        <f t="shared" si="13"/>
        <v>60</v>
      </c>
      <c r="J65" s="42">
        <f>V65-K65</f>
        <v>20</v>
      </c>
      <c r="K65" s="35">
        <v>4</v>
      </c>
      <c r="L65" s="35"/>
      <c r="M65" s="63"/>
      <c r="N65" s="43">
        <f t="shared" si="14"/>
        <v>36</v>
      </c>
      <c r="O65" s="42"/>
      <c r="P65" s="35"/>
      <c r="Q65" s="43"/>
      <c r="R65" s="42"/>
      <c r="S65" s="35"/>
      <c r="T65" s="35"/>
      <c r="U65" s="43"/>
      <c r="V65" s="42">
        <v>24</v>
      </c>
      <c r="W65" s="35"/>
      <c r="X65" s="35">
        <v>36</v>
      </c>
      <c r="Y65" s="35"/>
      <c r="Z65" s="43"/>
      <c r="AA65" s="42"/>
      <c r="AB65" s="35"/>
      <c r="AC65" s="353"/>
      <c r="AD65" s="279"/>
      <c r="AE65" s="261"/>
      <c r="AF65" s="261"/>
      <c r="AG65" s="261"/>
      <c r="AH65" s="261"/>
      <c r="AI65" s="261"/>
      <c r="AJ65" s="261"/>
      <c r="AK65" s="261"/>
      <c r="AL65" s="261"/>
      <c r="AM65" s="261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0"/>
    </row>
    <row r="66" spans="1:51" s="436" customFormat="1" ht="60" customHeight="1" thickBot="1">
      <c r="A66" s="52" t="s">
        <v>274</v>
      </c>
      <c r="B66" s="636" t="s">
        <v>221</v>
      </c>
      <c r="C66" s="314" t="s">
        <v>239</v>
      </c>
      <c r="D66" s="129"/>
      <c r="E66" s="129"/>
      <c r="F66" s="129"/>
      <c r="G66" s="129"/>
      <c r="H66" s="109">
        <f t="shared" si="12"/>
        <v>2</v>
      </c>
      <c r="I66" s="51">
        <f t="shared" si="13"/>
        <v>48</v>
      </c>
      <c r="J66" s="128">
        <f>V66-K66</f>
        <v>10</v>
      </c>
      <c r="K66" s="129">
        <v>2</v>
      </c>
      <c r="L66" s="129"/>
      <c r="M66" s="109"/>
      <c r="N66" s="130">
        <f t="shared" si="14"/>
        <v>36</v>
      </c>
      <c r="O66" s="128"/>
      <c r="P66" s="129"/>
      <c r="Q66" s="130"/>
      <c r="R66" s="128"/>
      <c r="S66" s="129"/>
      <c r="T66" s="129"/>
      <c r="U66" s="130"/>
      <c r="V66" s="128">
        <v>12</v>
      </c>
      <c r="W66" s="129"/>
      <c r="X66" s="129">
        <v>36</v>
      </c>
      <c r="Y66" s="129"/>
      <c r="Z66" s="130"/>
      <c r="AA66" s="128"/>
      <c r="AB66" s="129"/>
      <c r="AC66" s="351"/>
      <c r="AD66" s="286"/>
      <c r="AE66" s="261"/>
      <c r="AF66" s="261"/>
      <c r="AG66" s="261"/>
      <c r="AH66" s="261"/>
      <c r="AI66" s="261"/>
      <c r="AJ66" s="261"/>
      <c r="AK66" s="261"/>
      <c r="AL66" s="261"/>
      <c r="AM66" s="261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0"/>
    </row>
    <row r="67" spans="1:51" s="349" customFormat="1" ht="42" customHeight="1" thickBot="1">
      <c r="A67" s="528" t="s">
        <v>359</v>
      </c>
      <c r="B67" s="868" t="s">
        <v>206</v>
      </c>
      <c r="C67" s="869"/>
      <c r="D67" s="217">
        <v>5</v>
      </c>
      <c r="E67" s="218"/>
      <c r="F67" s="218"/>
      <c r="G67" s="218">
        <v>5</v>
      </c>
      <c r="H67" s="219">
        <f>I67/24</f>
        <v>14</v>
      </c>
      <c r="I67" s="220">
        <f>V67+W67+X67+Y67+Z67</f>
        <v>336</v>
      </c>
      <c r="J67" s="217">
        <f>SUM(J68:J72)</f>
        <v>70</v>
      </c>
      <c r="K67" s="218">
        <f>SUM(K68:K72)</f>
        <v>50</v>
      </c>
      <c r="L67" s="218"/>
      <c r="M67" s="221"/>
      <c r="N67" s="219">
        <f>Y67+Z67</f>
        <v>216</v>
      </c>
      <c r="O67" s="217"/>
      <c r="P67" s="218"/>
      <c r="Q67" s="219"/>
      <c r="R67" s="217"/>
      <c r="S67" s="218"/>
      <c r="T67" s="218"/>
      <c r="U67" s="219"/>
      <c r="V67" s="217">
        <f>SUM(V68:V72)</f>
        <v>120</v>
      </c>
      <c r="W67" s="218"/>
      <c r="X67" s="218"/>
      <c r="Y67" s="221">
        <f>SUM(Y68:Y72)</f>
        <v>216</v>
      </c>
      <c r="Z67" s="219"/>
      <c r="AA67" s="217"/>
      <c r="AB67" s="218"/>
      <c r="AC67" s="348"/>
      <c r="AD67" s="340"/>
      <c r="AE67" s="333"/>
      <c r="AF67" s="333"/>
      <c r="AG67" s="333"/>
      <c r="AH67" s="333"/>
      <c r="AI67" s="333"/>
      <c r="AJ67" s="333"/>
      <c r="AK67" s="333"/>
      <c r="AL67" s="532"/>
      <c r="AM67" s="532"/>
      <c r="AN67" s="532"/>
      <c r="AO67" s="532"/>
      <c r="AP67" s="532"/>
      <c r="AQ67" s="532"/>
      <c r="AR67" s="532"/>
      <c r="AS67" s="532"/>
      <c r="AT67" s="532"/>
      <c r="AU67" s="532"/>
      <c r="AV67" s="532"/>
      <c r="AW67" s="532"/>
      <c r="AX67" s="532"/>
    </row>
    <row r="68" spans="1:51" s="352" customFormat="1" ht="42.75" customHeight="1">
      <c r="A68" s="56" t="s">
        <v>281</v>
      </c>
      <c r="B68" s="637" t="s">
        <v>230</v>
      </c>
      <c r="C68" s="638" t="s">
        <v>241</v>
      </c>
      <c r="D68" s="215"/>
      <c r="E68" s="133"/>
      <c r="F68" s="133"/>
      <c r="G68" s="133"/>
      <c r="H68" s="134">
        <f t="shared" ref="H68:H72" si="15">I68/24</f>
        <v>2.5</v>
      </c>
      <c r="I68" s="534">
        <f t="shared" ref="I68:I72" si="16">V68+W68+X68+Y68+Z68</f>
        <v>60</v>
      </c>
      <c r="J68" s="535">
        <f>V68-K68</f>
        <v>14</v>
      </c>
      <c r="K68" s="536">
        <v>10</v>
      </c>
      <c r="L68" s="536"/>
      <c r="M68" s="540"/>
      <c r="N68" s="537">
        <f t="shared" ref="N68:N72" si="17">Y68+Z68</f>
        <v>36</v>
      </c>
      <c r="O68" s="535"/>
      <c r="P68" s="536"/>
      <c r="Q68" s="537"/>
      <c r="R68" s="535"/>
      <c r="S68" s="536"/>
      <c r="T68" s="536"/>
      <c r="U68" s="537"/>
      <c r="V68" s="535">
        <v>24</v>
      </c>
      <c r="W68" s="536"/>
      <c r="X68" s="536"/>
      <c r="Y68" s="536">
        <v>36</v>
      </c>
      <c r="Z68" s="537"/>
      <c r="AA68" s="535"/>
      <c r="AB68" s="536"/>
      <c r="AC68" s="416"/>
      <c r="AD68" s="538"/>
      <c r="AE68" s="261"/>
      <c r="AF68" s="261"/>
      <c r="AG68" s="261"/>
      <c r="AH68" s="261"/>
      <c r="AI68" s="261"/>
      <c r="AJ68" s="261"/>
      <c r="AK68" s="261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</row>
    <row r="69" spans="1:51" s="352" customFormat="1" ht="60.75" customHeight="1">
      <c r="A69" s="56" t="s">
        <v>282</v>
      </c>
      <c r="B69" s="637" t="s">
        <v>231</v>
      </c>
      <c r="C69" s="638" t="s">
        <v>246</v>
      </c>
      <c r="D69" s="215"/>
      <c r="E69" s="35"/>
      <c r="F69" s="35"/>
      <c r="G69" s="35"/>
      <c r="H69" s="63">
        <f t="shared" si="15"/>
        <v>2.5</v>
      </c>
      <c r="I69" s="44">
        <f t="shared" si="16"/>
        <v>60</v>
      </c>
      <c r="J69" s="42">
        <f>V69-K69</f>
        <v>14</v>
      </c>
      <c r="K69" s="35">
        <v>10</v>
      </c>
      <c r="L69" s="35"/>
      <c r="M69" s="63"/>
      <c r="N69" s="43">
        <f t="shared" si="17"/>
        <v>36</v>
      </c>
      <c r="O69" s="42"/>
      <c r="P69" s="35"/>
      <c r="Q69" s="43"/>
      <c r="R69" s="42"/>
      <c r="S69" s="35"/>
      <c r="T69" s="35"/>
      <c r="U69" s="43"/>
      <c r="V69" s="42">
        <v>24</v>
      </c>
      <c r="W69" s="35"/>
      <c r="X69" s="35"/>
      <c r="Y69" s="35">
        <v>36</v>
      </c>
      <c r="Z69" s="43"/>
      <c r="AA69" s="42"/>
      <c r="AB69" s="35"/>
      <c r="AC69" s="353"/>
      <c r="AD69" s="389"/>
      <c r="AE69" s="261"/>
      <c r="AF69" s="261"/>
      <c r="AG69" s="261"/>
      <c r="AH69" s="261"/>
      <c r="AI69" s="261"/>
      <c r="AJ69" s="261"/>
      <c r="AK69" s="261"/>
    </row>
    <row r="70" spans="1:51" s="352" customFormat="1" ht="39.75" customHeight="1">
      <c r="A70" s="56" t="s">
        <v>283</v>
      </c>
      <c r="B70" s="637" t="s">
        <v>232</v>
      </c>
      <c r="C70" s="638" t="s">
        <v>244</v>
      </c>
      <c r="D70" s="215"/>
      <c r="E70" s="35"/>
      <c r="F70" s="35"/>
      <c r="G70" s="35"/>
      <c r="H70" s="63">
        <f t="shared" si="15"/>
        <v>3</v>
      </c>
      <c r="I70" s="44">
        <f t="shared" si="16"/>
        <v>72</v>
      </c>
      <c r="J70" s="42">
        <f>V70-K70</f>
        <v>14</v>
      </c>
      <c r="K70" s="35">
        <v>10</v>
      </c>
      <c r="L70" s="35"/>
      <c r="M70" s="63"/>
      <c r="N70" s="43">
        <f t="shared" si="17"/>
        <v>48</v>
      </c>
      <c r="O70" s="42"/>
      <c r="P70" s="35"/>
      <c r="Q70" s="43"/>
      <c r="R70" s="42"/>
      <c r="S70" s="35"/>
      <c r="T70" s="35"/>
      <c r="U70" s="43"/>
      <c r="V70" s="42">
        <v>24</v>
      </c>
      <c r="W70" s="35"/>
      <c r="X70" s="35"/>
      <c r="Y70" s="35">
        <v>48</v>
      </c>
      <c r="Z70" s="43"/>
      <c r="AA70" s="42"/>
      <c r="AB70" s="35"/>
      <c r="AC70" s="353"/>
      <c r="AD70" s="389"/>
      <c r="AE70" s="261"/>
      <c r="AF70" s="261"/>
      <c r="AG70" s="261"/>
      <c r="AH70" s="261"/>
      <c r="AI70" s="261"/>
      <c r="AJ70" s="261"/>
      <c r="AK70" s="261"/>
    </row>
    <row r="71" spans="1:51" s="352" customFormat="1" ht="44.25" customHeight="1">
      <c r="A71" s="56" t="s">
        <v>284</v>
      </c>
      <c r="B71" s="639" t="s">
        <v>252</v>
      </c>
      <c r="C71" s="640" t="s">
        <v>245</v>
      </c>
      <c r="D71" s="42"/>
      <c r="E71" s="35"/>
      <c r="F71" s="35"/>
      <c r="G71" s="35"/>
      <c r="H71" s="63">
        <f t="shared" si="15"/>
        <v>3</v>
      </c>
      <c r="I71" s="44">
        <f t="shared" si="16"/>
        <v>72</v>
      </c>
      <c r="J71" s="42">
        <f>V71-K71</f>
        <v>14</v>
      </c>
      <c r="K71" s="35">
        <v>10</v>
      </c>
      <c r="L71" s="35"/>
      <c r="M71" s="63"/>
      <c r="N71" s="43">
        <f t="shared" si="17"/>
        <v>48</v>
      </c>
      <c r="O71" s="42"/>
      <c r="P71" s="35"/>
      <c r="Q71" s="43"/>
      <c r="R71" s="42"/>
      <c r="S71" s="35"/>
      <c r="T71" s="35"/>
      <c r="U71" s="43"/>
      <c r="V71" s="42">
        <v>24</v>
      </c>
      <c r="W71" s="35"/>
      <c r="X71" s="35"/>
      <c r="Y71" s="35">
        <v>48</v>
      </c>
      <c r="Z71" s="43"/>
      <c r="AA71" s="42"/>
      <c r="AB71" s="35"/>
      <c r="AC71" s="353"/>
      <c r="AD71" s="389"/>
      <c r="AE71" s="261"/>
      <c r="AF71" s="261"/>
      <c r="AG71" s="261"/>
      <c r="AH71" s="261"/>
      <c r="AI71" s="261"/>
      <c r="AJ71" s="261"/>
      <c r="AK71" s="261"/>
    </row>
    <row r="72" spans="1:51" s="352" customFormat="1" ht="40.5" customHeight="1" thickBot="1">
      <c r="A72" s="56" t="s">
        <v>285</v>
      </c>
      <c r="B72" s="641" t="s">
        <v>233</v>
      </c>
      <c r="C72" s="642" t="s">
        <v>315</v>
      </c>
      <c r="D72" s="128"/>
      <c r="E72" s="129"/>
      <c r="F72" s="129"/>
      <c r="G72" s="129"/>
      <c r="H72" s="109">
        <f t="shared" si="15"/>
        <v>3</v>
      </c>
      <c r="I72" s="51">
        <f t="shared" si="16"/>
        <v>72</v>
      </c>
      <c r="J72" s="128">
        <f>V72-K72</f>
        <v>14</v>
      </c>
      <c r="K72" s="129">
        <v>10</v>
      </c>
      <c r="L72" s="129"/>
      <c r="M72" s="109"/>
      <c r="N72" s="130">
        <f t="shared" si="17"/>
        <v>48</v>
      </c>
      <c r="O72" s="128"/>
      <c r="P72" s="129"/>
      <c r="Q72" s="130"/>
      <c r="R72" s="128"/>
      <c r="S72" s="129"/>
      <c r="T72" s="129"/>
      <c r="U72" s="130"/>
      <c r="V72" s="128">
        <v>24</v>
      </c>
      <c r="W72" s="129"/>
      <c r="X72" s="129"/>
      <c r="Y72" s="129">
        <v>48</v>
      </c>
      <c r="Z72" s="130"/>
      <c r="AA72" s="128"/>
      <c r="AB72" s="129"/>
      <c r="AC72" s="351"/>
      <c r="AD72" s="553"/>
      <c r="AE72" s="261"/>
      <c r="AF72" s="261"/>
      <c r="AG72" s="261"/>
      <c r="AH72" s="261"/>
      <c r="AI72" s="261"/>
      <c r="AJ72" s="261"/>
      <c r="AK72" s="261"/>
      <c r="AL72" s="445"/>
      <c r="AM72" s="445"/>
      <c r="AN72" s="445"/>
      <c r="AO72" s="445"/>
      <c r="AP72" s="445"/>
    </row>
    <row r="73" spans="1:51" s="349" customFormat="1" ht="59.25" customHeight="1" thickBot="1">
      <c r="A73" s="528" t="s">
        <v>360</v>
      </c>
      <c r="B73" s="868" t="s">
        <v>208</v>
      </c>
      <c r="C73" s="869"/>
      <c r="D73" s="217">
        <v>6</v>
      </c>
      <c r="E73" s="218"/>
      <c r="F73" s="218"/>
      <c r="G73" s="218">
        <v>7</v>
      </c>
      <c r="H73" s="219">
        <f>I73/24</f>
        <v>28</v>
      </c>
      <c r="I73" s="220">
        <f>V73+W73+X73+Y73+Z73</f>
        <v>672</v>
      </c>
      <c r="J73" s="217">
        <f>SUM(J74:J80)</f>
        <v>252</v>
      </c>
      <c r="K73" s="218">
        <f>SUM(K74:K80)</f>
        <v>132</v>
      </c>
      <c r="L73" s="218"/>
      <c r="M73" s="221"/>
      <c r="N73" s="219">
        <f>Y73+Z73</f>
        <v>288</v>
      </c>
      <c r="O73" s="217"/>
      <c r="P73" s="218"/>
      <c r="Q73" s="219"/>
      <c r="R73" s="217"/>
      <c r="S73" s="218"/>
      <c r="T73" s="218"/>
      <c r="U73" s="219"/>
      <c r="V73" s="217"/>
      <c r="W73" s="218">
        <f>SUM(W74:W80)</f>
        <v>384</v>
      </c>
      <c r="X73" s="218"/>
      <c r="Y73" s="221"/>
      <c r="Z73" s="219">
        <f>SUM(Z74:Z80)</f>
        <v>288</v>
      </c>
      <c r="AA73" s="434"/>
      <c r="AB73" s="435"/>
      <c r="AC73" s="552"/>
      <c r="AD73" s="557"/>
      <c r="AE73" s="333"/>
      <c r="AF73" s="333"/>
      <c r="AG73" s="333"/>
      <c r="AH73" s="333"/>
      <c r="AI73" s="333"/>
      <c r="AJ73" s="333"/>
      <c r="AK73" s="333"/>
      <c r="AL73" s="532"/>
      <c r="AM73" s="532"/>
      <c r="AN73" s="532"/>
      <c r="AO73" s="532"/>
      <c r="AP73" s="532"/>
    </row>
    <row r="74" spans="1:51" s="424" customFormat="1" ht="42" customHeight="1">
      <c r="A74" s="52" t="s">
        <v>289</v>
      </c>
      <c r="B74" s="643" t="s">
        <v>253</v>
      </c>
      <c r="C74" s="228" t="s">
        <v>247</v>
      </c>
      <c r="D74" s="133"/>
      <c r="E74" s="133"/>
      <c r="F74" s="133"/>
      <c r="G74" s="133"/>
      <c r="H74" s="134">
        <f t="shared" ref="H74:H80" si="18">I74/24</f>
        <v>3</v>
      </c>
      <c r="I74" s="534">
        <f t="shared" ref="I74:I80" si="19">V74+W74+X74+Y74+Z74</f>
        <v>72</v>
      </c>
      <c r="J74" s="390">
        <f t="shared" ref="J74:J80" si="20">W74-K74</f>
        <v>38</v>
      </c>
      <c r="K74" s="133">
        <v>10</v>
      </c>
      <c r="L74" s="133"/>
      <c r="M74" s="134"/>
      <c r="N74" s="134">
        <f t="shared" ref="N74:N80" si="21">Y74+Z74</f>
        <v>24</v>
      </c>
      <c r="O74" s="535"/>
      <c r="P74" s="536"/>
      <c r="Q74" s="537"/>
      <c r="R74" s="535"/>
      <c r="S74" s="536"/>
      <c r="T74" s="536"/>
      <c r="U74" s="537"/>
      <c r="V74" s="535"/>
      <c r="W74" s="536">
        <v>48</v>
      </c>
      <c r="X74" s="536"/>
      <c r="Y74" s="536"/>
      <c r="Z74" s="537">
        <v>24</v>
      </c>
      <c r="AA74" s="535"/>
      <c r="AB74" s="536"/>
      <c r="AC74" s="416"/>
      <c r="AD74" s="538"/>
      <c r="AE74" s="261"/>
      <c r="AF74" s="261"/>
      <c r="AG74" s="261"/>
      <c r="AH74" s="261"/>
      <c r="AI74" s="261"/>
      <c r="AJ74" s="261"/>
      <c r="AK74" s="261"/>
      <c r="AL74" s="445"/>
      <c r="AM74" s="445"/>
      <c r="AN74" s="445"/>
      <c r="AO74" s="445"/>
      <c r="AP74" s="445"/>
      <c r="AQ74" s="554"/>
    </row>
    <row r="75" spans="1:51" s="424" customFormat="1" ht="58.5" customHeight="1">
      <c r="A75" s="36" t="s">
        <v>290</v>
      </c>
      <c r="B75" s="635" t="s">
        <v>255</v>
      </c>
      <c r="C75" s="444" t="s">
        <v>248</v>
      </c>
      <c r="D75" s="35"/>
      <c r="E75" s="35"/>
      <c r="F75" s="35"/>
      <c r="G75" s="35"/>
      <c r="H75" s="63">
        <f t="shared" si="18"/>
        <v>3</v>
      </c>
      <c r="I75" s="44">
        <f t="shared" si="19"/>
        <v>72</v>
      </c>
      <c r="J75" s="131">
        <f t="shared" si="20"/>
        <v>28</v>
      </c>
      <c r="K75" s="35">
        <v>20</v>
      </c>
      <c r="L75" s="35"/>
      <c r="M75" s="63"/>
      <c r="N75" s="63">
        <f t="shared" si="21"/>
        <v>24</v>
      </c>
      <c r="O75" s="42"/>
      <c r="P75" s="35"/>
      <c r="Q75" s="43"/>
      <c r="R75" s="42"/>
      <c r="S75" s="35"/>
      <c r="T75" s="35"/>
      <c r="U75" s="43"/>
      <c r="V75" s="42"/>
      <c r="W75" s="35">
        <v>48</v>
      </c>
      <c r="X75" s="35"/>
      <c r="Y75" s="35"/>
      <c r="Z75" s="43">
        <v>24</v>
      </c>
      <c r="AA75" s="42"/>
      <c r="AB75" s="35"/>
      <c r="AC75" s="353"/>
      <c r="AD75" s="389"/>
      <c r="AE75" s="261"/>
      <c r="AF75" s="261"/>
      <c r="AG75" s="261"/>
      <c r="AH75" s="261"/>
      <c r="AI75" s="261"/>
      <c r="AJ75" s="261"/>
      <c r="AK75" s="261"/>
      <c r="AL75" s="445"/>
      <c r="AM75" s="445"/>
      <c r="AN75" s="445"/>
      <c r="AO75" s="445"/>
      <c r="AP75" s="445"/>
      <c r="AQ75" s="554"/>
    </row>
    <row r="76" spans="1:51" s="424" customFormat="1" ht="43.5" customHeight="1">
      <c r="A76" s="52" t="s">
        <v>291</v>
      </c>
      <c r="B76" s="635" t="s">
        <v>257</v>
      </c>
      <c r="C76" s="635" t="s">
        <v>243</v>
      </c>
      <c r="D76" s="35"/>
      <c r="E76" s="35"/>
      <c r="F76" s="35"/>
      <c r="G76" s="35"/>
      <c r="H76" s="63">
        <f t="shared" si="18"/>
        <v>4</v>
      </c>
      <c r="I76" s="44">
        <f t="shared" si="19"/>
        <v>96</v>
      </c>
      <c r="J76" s="131">
        <f t="shared" si="20"/>
        <v>42</v>
      </c>
      <c r="K76" s="35">
        <v>30</v>
      </c>
      <c r="L76" s="35"/>
      <c r="M76" s="63"/>
      <c r="N76" s="63">
        <f t="shared" si="21"/>
        <v>24</v>
      </c>
      <c r="O76" s="42"/>
      <c r="P76" s="35"/>
      <c r="Q76" s="43"/>
      <c r="R76" s="42"/>
      <c r="S76" s="35"/>
      <c r="T76" s="35"/>
      <c r="U76" s="43"/>
      <c r="V76" s="42"/>
      <c r="W76" s="35">
        <v>72</v>
      </c>
      <c r="X76" s="35"/>
      <c r="Y76" s="35"/>
      <c r="Z76" s="43">
        <v>24</v>
      </c>
      <c r="AA76" s="42"/>
      <c r="AB76" s="35"/>
      <c r="AC76" s="353"/>
      <c r="AD76" s="389"/>
      <c r="AE76" s="261"/>
      <c r="AF76" s="261"/>
      <c r="AG76" s="261"/>
      <c r="AH76" s="261"/>
      <c r="AI76" s="261"/>
      <c r="AJ76" s="261"/>
      <c r="AK76" s="261"/>
      <c r="AL76" s="445"/>
      <c r="AM76" s="445"/>
      <c r="AN76" s="445"/>
      <c r="AO76" s="445"/>
      <c r="AP76" s="445"/>
      <c r="AQ76" s="554"/>
    </row>
    <row r="77" spans="1:51" s="424" customFormat="1" ht="104.25" customHeight="1">
      <c r="A77" s="36" t="s">
        <v>292</v>
      </c>
      <c r="B77" s="635" t="s">
        <v>256</v>
      </c>
      <c r="C77" s="635" t="s">
        <v>240</v>
      </c>
      <c r="D77" s="35"/>
      <c r="E77" s="35"/>
      <c r="F77" s="35"/>
      <c r="G77" s="35"/>
      <c r="H77" s="63">
        <f t="shared" si="18"/>
        <v>3</v>
      </c>
      <c r="I77" s="44">
        <f t="shared" si="19"/>
        <v>72</v>
      </c>
      <c r="J77" s="131">
        <f t="shared" si="20"/>
        <v>28</v>
      </c>
      <c r="K77" s="35">
        <v>20</v>
      </c>
      <c r="L77" s="35"/>
      <c r="M77" s="63"/>
      <c r="N77" s="63">
        <f t="shared" si="21"/>
        <v>24</v>
      </c>
      <c r="O77" s="42"/>
      <c r="P77" s="35"/>
      <c r="Q77" s="43"/>
      <c r="R77" s="42"/>
      <c r="S77" s="35"/>
      <c r="T77" s="35"/>
      <c r="U77" s="43"/>
      <c r="V77" s="42"/>
      <c r="W77" s="35">
        <v>48</v>
      </c>
      <c r="X77" s="35"/>
      <c r="Y77" s="35"/>
      <c r="Z77" s="43">
        <v>24</v>
      </c>
      <c r="AA77" s="42"/>
      <c r="AB77" s="35"/>
      <c r="AC77" s="353"/>
      <c r="AD77" s="389"/>
      <c r="AE77" s="261"/>
      <c r="AF77" s="261"/>
      <c r="AG77" s="261"/>
      <c r="AH77" s="261"/>
      <c r="AI77" s="261"/>
      <c r="AJ77" s="261"/>
      <c r="AK77" s="261"/>
      <c r="AL77" s="445"/>
      <c r="AM77" s="445"/>
      <c r="AN77" s="445"/>
      <c r="AO77" s="445"/>
      <c r="AP77" s="445"/>
      <c r="AQ77" s="554"/>
    </row>
    <row r="78" spans="1:51" s="424" customFormat="1" ht="40.5" customHeight="1">
      <c r="A78" s="52" t="s">
        <v>293</v>
      </c>
      <c r="B78" s="635" t="s">
        <v>260</v>
      </c>
      <c r="C78" s="635" t="s">
        <v>309</v>
      </c>
      <c r="D78" s="35"/>
      <c r="E78" s="35"/>
      <c r="F78" s="35"/>
      <c r="G78" s="35"/>
      <c r="H78" s="63">
        <f t="shared" si="18"/>
        <v>4</v>
      </c>
      <c r="I78" s="44">
        <f t="shared" si="19"/>
        <v>96</v>
      </c>
      <c r="J78" s="131">
        <f t="shared" si="20"/>
        <v>42</v>
      </c>
      <c r="K78" s="35">
        <v>30</v>
      </c>
      <c r="L78" s="35"/>
      <c r="M78" s="63"/>
      <c r="N78" s="63">
        <f t="shared" si="21"/>
        <v>24</v>
      </c>
      <c r="O78" s="42"/>
      <c r="P78" s="35"/>
      <c r="Q78" s="43"/>
      <c r="R78" s="42"/>
      <c r="S78" s="35"/>
      <c r="T78" s="35"/>
      <c r="U78" s="43"/>
      <c r="V78" s="42"/>
      <c r="W78" s="35">
        <v>72</v>
      </c>
      <c r="X78" s="35"/>
      <c r="Y78" s="35"/>
      <c r="Z78" s="43">
        <v>24</v>
      </c>
      <c r="AA78" s="42"/>
      <c r="AB78" s="35"/>
      <c r="AC78" s="353"/>
      <c r="AD78" s="389"/>
      <c r="AE78" s="261"/>
      <c r="AF78" s="261"/>
      <c r="AG78" s="261"/>
      <c r="AH78" s="261"/>
      <c r="AI78" s="261"/>
      <c r="AJ78" s="261"/>
      <c r="AK78" s="261"/>
      <c r="AL78" s="445"/>
      <c r="AM78" s="445"/>
      <c r="AN78" s="445"/>
      <c r="AO78" s="445"/>
      <c r="AP78" s="445"/>
      <c r="AQ78" s="554"/>
    </row>
    <row r="79" spans="1:51" s="424" customFormat="1" ht="60" customHeight="1">
      <c r="A79" s="36" t="s">
        <v>294</v>
      </c>
      <c r="B79" s="635" t="s">
        <v>259</v>
      </c>
      <c r="C79" s="635" t="s">
        <v>316</v>
      </c>
      <c r="D79" s="35"/>
      <c r="E79" s="35"/>
      <c r="F79" s="35"/>
      <c r="G79" s="35"/>
      <c r="H79" s="63">
        <f t="shared" si="18"/>
        <v>3</v>
      </c>
      <c r="I79" s="44">
        <f t="shared" si="19"/>
        <v>72</v>
      </c>
      <c r="J79" s="131">
        <f t="shared" si="20"/>
        <v>38</v>
      </c>
      <c r="K79" s="35">
        <v>10</v>
      </c>
      <c r="L79" s="35"/>
      <c r="M79" s="63"/>
      <c r="N79" s="63">
        <f t="shared" si="21"/>
        <v>24</v>
      </c>
      <c r="O79" s="42"/>
      <c r="P79" s="35"/>
      <c r="Q79" s="43"/>
      <c r="R79" s="42"/>
      <c r="S79" s="35"/>
      <c r="T79" s="35"/>
      <c r="U79" s="43"/>
      <c r="V79" s="42"/>
      <c r="W79" s="35">
        <v>48</v>
      </c>
      <c r="X79" s="35"/>
      <c r="Y79" s="35"/>
      <c r="Z79" s="43">
        <v>24</v>
      </c>
      <c r="AA79" s="42"/>
      <c r="AB79" s="35"/>
      <c r="AC79" s="353"/>
      <c r="AD79" s="389"/>
      <c r="AE79" s="261"/>
      <c r="AF79" s="261"/>
      <c r="AG79" s="261"/>
      <c r="AH79" s="261"/>
      <c r="AI79" s="261"/>
      <c r="AJ79" s="261"/>
      <c r="AK79" s="261"/>
      <c r="AL79" s="445"/>
      <c r="AM79" s="445"/>
      <c r="AN79" s="445"/>
      <c r="AO79" s="445"/>
      <c r="AP79" s="445"/>
      <c r="AQ79" s="554"/>
    </row>
    <row r="80" spans="1:51" s="424" customFormat="1" ht="59.25" customHeight="1" thickBot="1">
      <c r="A80" s="52" t="s">
        <v>295</v>
      </c>
      <c r="B80" s="636" t="s">
        <v>258</v>
      </c>
      <c r="C80" s="636" t="s">
        <v>245</v>
      </c>
      <c r="D80" s="129"/>
      <c r="E80" s="129"/>
      <c r="F80" s="129"/>
      <c r="G80" s="129"/>
      <c r="H80" s="109">
        <f t="shared" si="18"/>
        <v>8</v>
      </c>
      <c r="I80" s="51">
        <f t="shared" si="19"/>
        <v>192</v>
      </c>
      <c r="J80" s="132">
        <f t="shared" si="20"/>
        <v>36</v>
      </c>
      <c r="K80" s="129">
        <v>12</v>
      </c>
      <c r="L80" s="129"/>
      <c r="M80" s="109"/>
      <c r="N80" s="109">
        <f t="shared" si="21"/>
        <v>144</v>
      </c>
      <c r="O80" s="128"/>
      <c r="P80" s="129"/>
      <c r="Q80" s="130"/>
      <c r="R80" s="128"/>
      <c r="S80" s="129"/>
      <c r="T80" s="129"/>
      <c r="U80" s="130"/>
      <c r="V80" s="128"/>
      <c r="W80" s="129">
        <v>48</v>
      </c>
      <c r="X80" s="129"/>
      <c r="Y80" s="129"/>
      <c r="Z80" s="130">
        <v>144</v>
      </c>
      <c r="AA80" s="128"/>
      <c r="AB80" s="129"/>
      <c r="AC80" s="351"/>
      <c r="AD80" s="395"/>
      <c r="AE80" s="261"/>
      <c r="AF80" s="261"/>
      <c r="AG80" s="261"/>
      <c r="AH80" s="261"/>
      <c r="AI80" s="261"/>
      <c r="AJ80" s="261"/>
      <c r="AK80" s="261"/>
      <c r="AL80" s="445"/>
      <c r="AM80" s="445"/>
      <c r="AN80" s="445"/>
      <c r="AO80" s="445"/>
      <c r="AP80" s="445"/>
      <c r="AQ80" s="554"/>
    </row>
    <row r="81" spans="1:42" ht="51" customHeight="1" thickBot="1">
      <c r="A81" s="535" t="s">
        <v>48</v>
      </c>
      <c r="B81" s="537" t="s">
        <v>34</v>
      </c>
      <c r="C81" s="539"/>
      <c r="D81" s="535"/>
      <c r="E81" s="536"/>
      <c r="F81" s="536"/>
      <c r="G81" s="536"/>
      <c r="H81" s="537">
        <f>I81/24</f>
        <v>1.5</v>
      </c>
      <c r="I81" s="534">
        <v>36</v>
      </c>
      <c r="J81" s="535"/>
      <c r="K81" s="536"/>
      <c r="L81" s="536"/>
      <c r="M81" s="540"/>
      <c r="N81" s="537"/>
      <c r="O81" s="535"/>
      <c r="P81" s="536"/>
      <c r="Q81" s="537"/>
      <c r="R81" s="535"/>
      <c r="S81" s="536"/>
      <c r="T81" s="536"/>
      <c r="U81" s="537"/>
      <c r="V81" s="535"/>
      <c r="W81" s="536"/>
      <c r="X81" s="536"/>
      <c r="Y81" s="540"/>
      <c r="Z81" s="537"/>
      <c r="AA81" s="415"/>
      <c r="AB81" s="416"/>
      <c r="AC81" s="416"/>
      <c r="AD81" s="417"/>
      <c r="AE81" s="261"/>
      <c r="AF81" s="261"/>
      <c r="AG81" s="261"/>
      <c r="AH81" s="261"/>
      <c r="AI81" s="261"/>
      <c r="AJ81" s="261"/>
      <c r="AK81" s="261"/>
      <c r="AL81" s="261"/>
      <c r="AM81" s="261"/>
      <c r="AN81" s="533"/>
      <c r="AO81" s="533"/>
      <c r="AP81" s="533"/>
    </row>
    <row r="82" spans="1:42" s="360" customFormat="1" ht="27.75" customHeight="1" thickBot="1">
      <c r="A82" s="123" t="s">
        <v>49</v>
      </c>
      <c r="B82" s="125" t="s">
        <v>50</v>
      </c>
      <c r="C82" s="541"/>
      <c r="D82" s="542"/>
      <c r="E82" s="543"/>
      <c r="F82" s="543"/>
      <c r="G82" s="543"/>
      <c r="H82" s="544">
        <f>I82/24</f>
        <v>1.5</v>
      </c>
      <c r="I82" s="545">
        <v>36</v>
      </c>
      <c r="J82" s="542"/>
      <c r="K82" s="543"/>
      <c r="L82" s="543"/>
      <c r="M82" s="546"/>
      <c r="N82" s="544"/>
      <c r="O82" s="542"/>
      <c r="P82" s="543"/>
      <c r="Q82" s="544"/>
      <c r="R82" s="542"/>
      <c r="S82" s="543"/>
      <c r="T82" s="543"/>
      <c r="U82" s="544"/>
      <c r="V82" s="542"/>
      <c r="W82" s="543"/>
      <c r="X82" s="543"/>
      <c r="Y82" s="546"/>
      <c r="Z82" s="547"/>
      <c r="AA82" s="548"/>
      <c r="AB82" s="549"/>
      <c r="AC82" s="549"/>
      <c r="AD82" s="550"/>
      <c r="AE82" s="361">
        <f>AF83+AE83+U83+T83+S83+R83+Q83+P83+O83</f>
        <v>2880</v>
      </c>
      <c r="AF82" s="333"/>
      <c r="AG82" s="362">
        <f>AH83+AG83+AF83+AE83+N83+K83+J83</f>
        <v>4464</v>
      </c>
      <c r="AH82" s="333"/>
      <c r="AI82" s="333"/>
      <c r="AJ82" s="333"/>
      <c r="AK82" s="333"/>
      <c r="AL82" s="555"/>
      <c r="AM82" s="555"/>
      <c r="AN82" s="556"/>
      <c r="AO82" s="556"/>
      <c r="AP82" s="556"/>
    </row>
    <row r="83" spans="1:42" ht="85.5" customHeight="1" thickBot="1">
      <c r="A83" s="203"/>
      <c r="B83" s="870" t="s">
        <v>203</v>
      </c>
      <c r="C83" s="863"/>
      <c r="D83" s="223"/>
      <c r="E83" s="224"/>
      <c r="F83" s="224"/>
      <c r="G83" s="224"/>
      <c r="H83" s="225">
        <f>I83/24</f>
        <v>180</v>
      </c>
      <c r="I83" s="226">
        <f>I82+I81+I60+I56+I54</f>
        <v>4320</v>
      </c>
      <c r="J83" s="223">
        <f>J60+J56+J54</f>
        <v>1613</v>
      </c>
      <c r="K83" s="224">
        <f>K60+K56+K54</f>
        <v>1267</v>
      </c>
      <c r="L83" s="224">
        <f>L60+L56+L54</f>
        <v>0</v>
      </c>
      <c r="M83" s="227"/>
      <c r="N83" s="225">
        <f>N60+N56+N54</f>
        <v>1224</v>
      </c>
      <c r="O83" s="223">
        <v>684</v>
      </c>
      <c r="P83" s="224">
        <v>648</v>
      </c>
      <c r="Q83" s="225">
        <v>36</v>
      </c>
      <c r="R83" s="223">
        <v>432</v>
      </c>
      <c r="S83" s="224">
        <v>432</v>
      </c>
      <c r="T83" s="224">
        <v>216</v>
      </c>
      <c r="U83" s="225">
        <v>216</v>
      </c>
      <c r="V83" s="223">
        <f>V60+V56</f>
        <v>216</v>
      </c>
      <c r="W83" s="224">
        <f>W60+W56</f>
        <v>432</v>
      </c>
      <c r="X83" s="224">
        <f>X60+X56</f>
        <v>216</v>
      </c>
      <c r="Y83" s="227">
        <f>Y60+Y56</f>
        <v>216</v>
      </c>
      <c r="Z83" s="225">
        <f>Z60+Z56</f>
        <v>288</v>
      </c>
      <c r="AA83" s="363"/>
      <c r="AB83" s="364"/>
      <c r="AC83" s="364"/>
      <c r="AD83" s="365"/>
      <c r="AE83" s="366">
        <v>180</v>
      </c>
      <c r="AF83" s="366">
        <v>36</v>
      </c>
      <c r="AG83" s="366">
        <v>108</v>
      </c>
      <c r="AH83" s="366">
        <v>36</v>
      </c>
      <c r="AI83" s="367">
        <f>AH83+AG83+Z83+X83+W83+V83</f>
        <v>1296</v>
      </c>
      <c r="AJ83" s="261"/>
      <c r="AK83" s="261"/>
      <c r="AL83" s="262"/>
      <c r="AM83" s="262"/>
    </row>
    <row r="84" spans="1:42" ht="30" customHeight="1" thickBot="1">
      <c r="A84" s="810" t="s">
        <v>204</v>
      </c>
      <c r="B84" s="811"/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  <c r="AA84" s="811"/>
      <c r="AB84" s="811"/>
      <c r="AC84" s="811"/>
      <c r="AD84" s="368"/>
      <c r="AE84" s="261"/>
      <c r="AF84" s="261"/>
      <c r="AG84" s="261"/>
      <c r="AH84" s="261"/>
      <c r="AI84" s="261"/>
      <c r="AJ84" s="261"/>
      <c r="AK84" s="261"/>
      <c r="AL84" s="262"/>
      <c r="AM84" s="262"/>
    </row>
    <row r="85" spans="1:42" s="360" customFormat="1" ht="25.5" customHeight="1" thickBot="1">
      <c r="A85" s="204" t="s">
        <v>351</v>
      </c>
      <c r="B85" s="871" t="s">
        <v>46</v>
      </c>
      <c r="C85" s="872"/>
      <c r="D85" s="521"/>
      <c r="E85" s="370"/>
      <c r="F85" s="370"/>
      <c r="G85" s="370"/>
      <c r="H85" s="372">
        <f>I85/24</f>
        <v>7</v>
      </c>
      <c r="I85" s="330">
        <f>I86+I89</f>
        <v>168</v>
      </c>
      <c r="J85" s="521">
        <f>J86+J89</f>
        <v>96</v>
      </c>
      <c r="K85" s="370">
        <f>K86+K89</f>
        <v>72</v>
      </c>
      <c r="L85" s="370"/>
      <c r="M85" s="372"/>
      <c r="N85" s="371"/>
      <c r="O85" s="369"/>
      <c r="P85" s="370"/>
      <c r="Q85" s="371"/>
      <c r="R85" s="369"/>
      <c r="S85" s="370"/>
      <c r="T85" s="370"/>
      <c r="U85" s="371"/>
      <c r="V85" s="369"/>
      <c r="W85" s="370"/>
      <c r="X85" s="370"/>
      <c r="Y85" s="372"/>
      <c r="Z85" s="371"/>
      <c r="AA85" s="521">
        <f>AA86+AA89</f>
        <v>144</v>
      </c>
      <c r="AB85" s="370">
        <f>AB86+AB89</f>
        <v>24</v>
      </c>
      <c r="AC85" s="370"/>
      <c r="AD85" s="332"/>
      <c r="AE85" s="333"/>
      <c r="AF85" s="333"/>
      <c r="AG85" s="333"/>
      <c r="AH85" s="333"/>
      <c r="AI85" s="333"/>
      <c r="AJ85" s="333"/>
      <c r="AK85" s="333"/>
      <c r="AL85" s="334"/>
      <c r="AM85" s="334"/>
    </row>
    <row r="86" spans="1:42" s="379" customFormat="1" ht="39.75" customHeight="1" thickBot="1">
      <c r="A86" s="502" t="s">
        <v>352</v>
      </c>
      <c r="B86" s="873" t="s">
        <v>152</v>
      </c>
      <c r="C86" s="874"/>
      <c r="D86" s="522">
        <v>8</v>
      </c>
      <c r="E86" s="374">
        <v>7</v>
      </c>
      <c r="F86" s="374"/>
      <c r="G86" s="374"/>
      <c r="H86" s="376">
        <f>I86/24</f>
        <v>3</v>
      </c>
      <c r="I86" s="338">
        <f>AA86+AB86</f>
        <v>72</v>
      </c>
      <c r="J86" s="522"/>
      <c r="K86" s="374">
        <v>72</v>
      </c>
      <c r="L86" s="374"/>
      <c r="M86" s="376"/>
      <c r="N86" s="375"/>
      <c r="O86" s="373"/>
      <c r="P86" s="374"/>
      <c r="Q86" s="375"/>
      <c r="R86" s="373"/>
      <c r="S86" s="374"/>
      <c r="T86" s="374"/>
      <c r="U86" s="375"/>
      <c r="V86" s="373"/>
      <c r="W86" s="374"/>
      <c r="X86" s="374"/>
      <c r="Y86" s="376"/>
      <c r="Z86" s="375"/>
      <c r="AA86" s="522">
        <v>48</v>
      </c>
      <c r="AB86" s="374">
        <v>24</v>
      </c>
      <c r="AC86" s="374"/>
      <c r="AD86" s="377"/>
      <c r="AE86" s="358"/>
      <c r="AF86" s="358"/>
      <c r="AG86" s="358"/>
      <c r="AH86" s="358"/>
      <c r="AI86" s="358"/>
      <c r="AJ86" s="358"/>
      <c r="AK86" s="358"/>
      <c r="AL86" s="378"/>
      <c r="AM86" s="378"/>
    </row>
    <row r="87" spans="1:42" s="383" customFormat="1" ht="36" customHeight="1" thickBot="1">
      <c r="A87" s="775" t="s">
        <v>211</v>
      </c>
      <c r="B87" s="795" t="s">
        <v>425</v>
      </c>
      <c r="C87" s="626" t="s">
        <v>20</v>
      </c>
      <c r="D87" s="565"/>
      <c r="E87" s="342"/>
      <c r="F87" s="342"/>
      <c r="G87" s="342"/>
      <c r="H87" s="345">
        <v>1.5</v>
      </c>
      <c r="I87" s="344">
        <v>36</v>
      </c>
      <c r="J87" s="565"/>
      <c r="K87" s="342">
        <v>36</v>
      </c>
      <c r="L87" s="342"/>
      <c r="M87" s="345"/>
      <c r="N87" s="343"/>
      <c r="O87" s="341"/>
      <c r="P87" s="342"/>
      <c r="Q87" s="343"/>
      <c r="R87" s="341"/>
      <c r="S87" s="342"/>
      <c r="T87" s="342"/>
      <c r="U87" s="343"/>
      <c r="V87" s="341"/>
      <c r="W87" s="342"/>
      <c r="X87" s="342"/>
      <c r="Y87" s="345"/>
      <c r="Z87" s="343"/>
      <c r="AA87" s="565">
        <v>24</v>
      </c>
      <c r="AB87" s="342">
        <v>12</v>
      </c>
      <c r="AC87" s="342"/>
      <c r="AD87" s="380"/>
      <c r="AE87" s="381"/>
      <c r="AF87" s="381"/>
      <c r="AG87" s="381"/>
      <c r="AH87" s="381"/>
      <c r="AI87" s="381"/>
      <c r="AJ87" s="381"/>
      <c r="AK87" s="381"/>
      <c r="AL87" s="382"/>
      <c r="AM87" s="382"/>
    </row>
    <row r="88" spans="1:42" s="439" customFormat="1" ht="36" customHeight="1" thickBot="1">
      <c r="A88" s="776" t="s">
        <v>212</v>
      </c>
      <c r="B88" s="796" t="s">
        <v>424</v>
      </c>
      <c r="C88" s="706"/>
      <c r="D88" s="54"/>
      <c r="E88" s="54"/>
      <c r="F88" s="54"/>
      <c r="G88" s="54"/>
      <c r="H88" s="54">
        <v>1.5</v>
      </c>
      <c r="I88" s="772">
        <v>36</v>
      </c>
      <c r="J88" s="54"/>
      <c r="K88" s="54">
        <v>36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>
        <v>24</v>
      </c>
      <c r="AB88" s="54">
        <v>12</v>
      </c>
      <c r="AC88" s="54"/>
      <c r="AD88" s="437"/>
      <c r="AE88" s="786"/>
      <c r="AF88" s="786"/>
      <c r="AG88" s="786"/>
      <c r="AH88" s="786"/>
      <c r="AI88" s="786"/>
      <c r="AJ88" s="786"/>
      <c r="AK88" s="786"/>
      <c r="AL88" s="786"/>
      <c r="AM88" s="786"/>
    </row>
    <row r="89" spans="1:42" s="387" customFormat="1" ht="39" customHeight="1" thickBot="1">
      <c r="A89" s="777" t="s">
        <v>361</v>
      </c>
      <c r="B89" s="875" t="s">
        <v>180</v>
      </c>
      <c r="C89" s="876"/>
      <c r="D89" s="778"/>
      <c r="E89" s="779">
        <v>7</v>
      </c>
      <c r="F89" s="779"/>
      <c r="G89" s="779">
        <v>4</v>
      </c>
      <c r="H89" s="780">
        <f>I89/24</f>
        <v>4</v>
      </c>
      <c r="I89" s="781">
        <f>AA89+AB89</f>
        <v>96</v>
      </c>
      <c r="J89" s="778">
        <f>SUM(J90:J93)</f>
        <v>96</v>
      </c>
      <c r="K89" s="779">
        <f>SUM(K90:K93)</f>
        <v>0</v>
      </c>
      <c r="L89" s="779">
        <f>SUM(L90:L93)</f>
        <v>0</v>
      </c>
      <c r="M89" s="780"/>
      <c r="N89" s="782"/>
      <c r="O89" s="777"/>
      <c r="P89" s="779"/>
      <c r="Q89" s="782"/>
      <c r="R89" s="777"/>
      <c r="S89" s="779"/>
      <c r="T89" s="779"/>
      <c r="U89" s="782"/>
      <c r="V89" s="777"/>
      <c r="W89" s="779"/>
      <c r="X89" s="779"/>
      <c r="Y89" s="780"/>
      <c r="Z89" s="782"/>
      <c r="AA89" s="783">
        <f>SUM(AA90:AA93)</f>
        <v>96</v>
      </c>
      <c r="AB89" s="784"/>
      <c r="AC89" s="784"/>
      <c r="AD89" s="785"/>
      <c r="AE89" s="385"/>
      <c r="AF89" s="385"/>
      <c r="AG89" s="385"/>
      <c r="AH89" s="385"/>
      <c r="AI89" s="385"/>
      <c r="AJ89" s="385"/>
      <c r="AK89" s="385"/>
      <c r="AL89" s="386"/>
      <c r="AM89" s="386"/>
    </row>
    <row r="90" spans="1:42" s="383" customFormat="1" ht="75.75" customHeight="1">
      <c r="A90" s="215" t="s">
        <v>270</v>
      </c>
      <c r="B90" s="570" t="s">
        <v>327</v>
      </c>
      <c r="C90" s="194" t="s">
        <v>181</v>
      </c>
      <c r="D90" s="390"/>
      <c r="E90" s="133"/>
      <c r="F90" s="133"/>
      <c r="G90" s="133"/>
      <c r="H90" s="573">
        <f t="shared" ref="H90:H93" si="22">I90/24</f>
        <v>1</v>
      </c>
      <c r="I90" s="216">
        <f>AA90+AB90</f>
        <v>24</v>
      </c>
      <c r="J90" s="390">
        <v>24</v>
      </c>
      <c r="K90" s="133"/>
      <c r="L90" s="133"/>
      <c r="M90" s="134"/>
      <c r="N90" s="194"/>
      <c r="O90" s="215"/>
      <c r="P90" s="133"/>
      <c r="Q90" s="194"/>
      <c r="R90" s="215"/>
      <c r="S90" s="133"/>
      <c r="T90" s="133"/>
      <c r="U90" s="194"/>
      <c r="V90" s="215"/>
      <c r="W90" s="133"/>
      <c r="X90" s="133"/>
      <c r="Y90" s="134"/>
      <c r="Z90" s="194"/>
      <c r="AA90" s="167">
        <v>24</v>
      </c>
      <c r="AB90" s="350"/>
      <c r="AC90" s="350"/>
      <c r="AD90" s="388"/>
      <c r="AE90" s="381"/>
      <c r="AF90" s="381"/>
      <c r="AG90" s="381"/>
      <c r="AH90" s="381"/>
      <c r="AI90" s="381"/>
      <c r="AJ90" s="381"/>
      <c r="AK90" s="381"/>
      <c r="AL90" s="382"/>
      <c r="AM90" s="382"/>
    </row>
    <row r="91" spans="1:42" s="383" customFormat="1" ht="54.75" customHeight="1">
      <c r="A91" s="42" t="s">
        <v>331</v>
      </c>
      <c r="B91" s="571" t="s">
        <v>328</v>
      </c>
      <c r="C91" s="43" t="s">
        <v>182</v>
      </c>
      <c r="D91" s="131"/>
      <c r="E91" s="35"/>
      <c r="F91" s="35"/>
      <c r="G91" s="35"/>
      <c r="H91" s="122">
        <f t="shared" si="22"/>
        <v>1</v>
      </c>
      <c r="I91" s="44">
        <f t="shared" ref="I91:I93" si="23">AA91+AB91</f>
        <v>24</v>
      </c>
      <c r="J91" s="390">
        <v>24</v>
      </c>
      <c r="K91" s="133"/>
      <c r="L91" s="133"/>
      <c r="M91" s="134"/>
      <c r="N91" s="43"/>
      <c r="O91" s="42"/>
      <c r="P91" s="35"/>
      <c r="Q91" s="43"/>
      <c r="R91" s="42"/>
      <c r="S91" s="35"/>
      <c r="T91" s="35"/>
      <c r="U91" s="43"/>
      <c r="V91" s="42"/>
      <c r="W91" s="35"/>
      <c r="X91" s="35"/>
      <c r="Y91" s="63"/>
      <c r="Z91" s="43"/>
      <c r="AA91" s="491">
        <v>24</v>
      </c>
      <c r="AB91" s="353"/>
      <c r="AC91" s="353"/>
      <c r="AD91" s="389"/>
      <c r="AE91" s="381"/>
      <c r="AF91" s="381"/>
      <c r="AG91" s="381"/>
      <c r="AH91" s="381"/>
      <c r="AI91" s="381"/>
      <c r="AJ91" s="381"/>
      <c r="AK91" s="381"/>
      <c r="AL91" s="382"/>
      <c r="AM91" s="382"/>
    </row>
    <row r="92" spans="1:42" ht="45" customHeight="1">
      <c r="A92" s="215" t="s">
        <v>272</v>
      </c>
      <c r="B92" s="571" t="s">
        <v>329</v>
      </c>
      <c r="C92" s="43" t="s">
        <v>183</v>
      </c>
      <c r="D92" s="131"/>
      <c r="E92" s="35"/>
      <c r="F92" s="35"/>
      <c r="G92" s="35"/>
      <c r="H92" s="122">
        <f t="shared" si="22"/>
        <v>1</v>
      </c>
      <c r="I92" s="44">
        <f t="shared" si="23"/>
        <v>24</v>
      </c>
      <c r="J92" s="390">
        <v>24</v>
      </c>
      <c r="K92" s="133"/>
      <c r="L92" s="133"/>
      <c r="M92" s="134"/>
      <c r="N92" s="43"/>
      <c r="O92" s="42"/>
      <c r="P92" s="35"/>
      <c r="Q92" s="43"/>
      <c r="R92" s="42"/>
      <c r="S92" s="35"/>
      <c r="T92" s="35"/>
      <c r="U92" s="43"/>
      <c r="V92" s="42"/>
      <c r="W92" s="35"/>
      <c r="X92" s="35"/>
      <c r="Y92" s="63"/>
      <c r="Z92" s="43"/>
      <c r="AA92" s="491">
        <v>24</v>
      </c>
      <c r="AB92" s="353"/>
      <c r="AC92" s="353"/>
      <c r="AD92" s="279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</row>
    <row r="93" spans="1:42" ht="50.25" customHeight="1" thickBot="1">
      <c r="A93" s="128" t="s">
        <v>273</v>
      </c>
      <c r="B93" s="572" t="s">
        <v>330</v>
      </c>
      <c r="C93" s="130" t="s">
        <v>184</v>
      </c>
      <c r="D93" s="132"/>
      <c r="E93" s="129"/>
      <c r="F93" s="129"/>
      <c r="G93" s="129"/>
      <c r="H93" s="574">
        <f t="shared" si="22"/>
        <v>1</v>
      </c>
      <c r="I93" s="51">
        <f t="shared" si="23"/>
        <v>24</v>
      </c>
      <c r="J93" s="393">
        <v>24</v>
      </c>
      <c r="K93" s="394"/>
      <c r="L93" s="394"/>
      <c r="M93" s="732"/>
      <c r="N93" s="130"/>
      <c r="O93" s="128"/>
      <c r="P93" s="129"/>
      <c r="Q93" s="130"/>
      <c r="R93" s="128"/>
      <c r="S93" s="129"/>
      <c r="T93" s="129"/>
      <c r="U93" s="130"/>
      <c r="V93" s="128"/>
      <c r="W93" s="129"/>
      <c r="X93" s="129"/>
      <c r="Y93" s="109"/>
      <c r="Z93" s="130"/>
      <c r="AA93" s="117">
        <v>24</v>
      </c>
      <c r="AB93" s="351"/>
      <c r="AC93" s="351"/>
      <c r="AD93" s="286"/>
      <c r="AE93" s="445"/>
      <c r="AF93" s="445"/>
      <c r="AG93" s="445"/>
      <c r="AH93" s="445"/>
      <c r="AI93" s="445"/>
      <c r="AJ93" s="445"/>
      <c r="AK93" s="445"/>
      <c r="AL93" s="445"/>
      <c r="AM93" s="445"/>
      <c r="AN93" s="445"/>
    </row>
    <row r="94" spans="1:42" s="387" customFormat="1" ht="39.75" customHeight="1" thickBot="1">
      <c r="A94" s="475" t="s">
        <v>186</v>
      </c>
      <c r="B94" s="877" t="s">
        <v>185</v>
      </c>
      <c r="C94" s="878"/>
      <c r="D94" s="523"/>
      <c r="E94" s="477"/>
      <c r="F94" s="477"/>
      <c r="G94" s="477"/>
      <c r="H94" s="476">
        <f>I94/24</f>
        <v>47</v>
      </c>
      <c r="I94" s="479">
        <f>I95+I103+I109+I117+I123+I130+I138</f>
        <v>1128</v>
      </c>
      <c r="J94" s="523">
        <f>J95+J103+J109+J117+J123+J130+J138</f>
        <v>320</v>
      </c>
      <c r="K94" s="477">
        <f>K95+K103+K109+K117+K123+K130+K138</f>
        <v>106</v>
      </c>
      <c r="L94" s="477">
        <f>L95+L103+L109+L117+L123+L130+L138</f>
        <v>54</v>
      </c>
      <c r="M94" s="476"/>
      <c r="N94" s="476">
        <f>N95+N103+N109+N117+N123+N130+N138</f>
        <v>432</v>
      </c>
      <c r="O94" s="475"/>
      <c r="P94" s="477"/>
      <c r="Q94" s="478"/>
      <c r="R94" s="475"/>
      <c r="S94" s="477"/>
      <c r="T94" s="477"/>
      <c r="U94" s="478"/>
      <c r="V94" s="475"/>
      <c r="W94" s="477"/>
      <c r="X94" s="477"/>
      <c r="Y94" s="476"/>
      <c r="Z94" s="478"/>
      <c r="AA94" s="480">
        <f>AA95+AA103+AA109+AA117+AA123+AA130+AA138</f>
        <v>288</v>
      </c>
      <c r="AB94" s="481">
        <f>AB95+AB103+AB109+AB117+AB123+AB130+AB138</f>
        <v>192</v>
      </c>
      <c r="AC94" s="481">
        <f>AC95+AC103+AC109+AC117+AC123+AC130+AC138</f>
        <v>216</v>
      </c>
      <c r="AD94" s="482">
        <f>AD95+AD103+AD109+AD117+AD123+AD130+AD138</f>
        <v>216</v>
      </c>
      <c r="AE94" s="582"/>
      <c r="AF94" s="582"/>
      <c r="AG94" s="582"/>
      <c r="AH94" s="582"/>
      <c r="AI94" s="582"/>
      <c r="AJ94" s="582"/>
      <c r="AK94" s="582"/>
      <c r="AL94" s="582"/>
      <c r="AM94" s="582"/>
      <c r="AN94" s="582"/>
    </row>
    <row r="95" spans="1:42" s="360" customFormat="1" ht="45.75" customHeight="1" thickBot="1">
      <c r="A95" s="192" t="s">
        <v>362</v>
      </c>
      <c r="B95" s="868" t="s">
        <v>205</v>
      </c>
      <c r="C95" s="869"/>
      <c r="D95" s="529">
        <v>7</v>
      </c>
      <c r="E95" s="218"/>
      <c r="F95" s="218"/>
      <c r="G95" s="218">
        <v>7</v>
      </c>
      <c r="H95" s="221">
        <f>I95/24</f>
        <v>4</v>
      </c>
      <c r="I95" s="220">
        <f>AA95+AB95+AC95+AD95</f>
        <v>96</v>
      </c>
      <c r="J95" s="217">
        <f>SUM(J96:J102)</f>
        <v>68</v>
      </c>
      <c r="K95" s="218">
        <f>SUM(K96:K102)</f>
        <v>28</v>
      </c>
      <c r="L95" s="218"/>
      <c r="M95" s="221"/>
      <c r="N95" s="219"/>
      <c r="O95" s="217"/>
      <c r="P95" s="218"/>
      <c r="Q95" s="219"/>
      <c r="R95" s="217"/>
      <c r="S95" s="218"/>
      <c r="T95" s="218"/>
      <c r="U95" s="219"/>
      <c r="V95" s="217"/>
      <c r="W95" s="218"/>
      <c r="X95" s="218"/>
      <c r="Y95" s="221"/>
      <c r="Z95" s="551"/>
      <c r="AA95" s="354">
        <f>SUM(AA96:AA102)</f>
        <v>96</v>
      </c>
      <c r="AB95" s="348"/>
      <c r="AC95" s="348"/>
      <c r="AD95" s="340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</row>
    <row r="96" spans="1:42" s="391" customFormat="1" ht="42" customHeight="1">
      <c r="A96" s="56" t="s">
        <v>303</v>
      </c>
      <c r="B96" s="643" t="s">
        <v>216</v>
      </c>
      <c r="C96" s="317" t="s">
        <v>242</v>
      </c>
      <c r="D96" s="390"/>
      <c r="E96" s="133"/>
      <c r="F96" s="133"/>
      <c r="G96" s="133"/>
      <c r="H96" s="134">
        <f t="shared" ref="H96:H102" si="24">I96/24</f>
        <v>0.5</v>
      </c>
      <c r="I96" s="534">
        <f t="shared" ref="I96:I102" si="25">AA96+AB96+AC96+AD96</f>
        <v>12</v>
      </c>
      <c r="J96" s="215">
        <f t="shared" ref="J96:J102" si="26">AA96-K96</f>
        <v>8</v>
      </c>
      <c r="K96" s="133">
        <v>4</v>
      </c>
      <c r="L96" s="133"/>
      <c r="M96" s="134"/>
      <c r="N96" s="194"/>
      <c r="O96" s="215"/>
      <c r="P96" s="133"/>
      <c r="Q96" s="194"/>
      <c r="R96" s="215"/>
      <c r="S96" s="133"/>
      <c r="T96" s="133"/>
      <c r="U96" s="194"/>
      <c r="V96" s="215"/>
      <c r="W96" s="133"/>
      <c r="X96" s="133"/>
      <c r="Y96" s="133"/>
      <c r="Z96" s="569"/>
      <c r="AA96" s="355">
        <v>12</v>
      </c>
      <c r="AB96" s="350"/>
      <c r="AC96" s="350"/>
      <c r="AD96" s="388"/>
      <c r="AE96" s="442"/>
      <c r="AF96" s="442"/>
      <c r="AG96" s="442"/>
      <c r="AH96" s="442"/>
      <c r="AI96" s="442"/>
      <c r="AJ96" s="442"/>
      <c r="AK96" s="442"/>
      <c r="AL96" s="442"/>
      <c r="AM96" s="442"/>
      <c r="AN96" s="442"/>
    </row>
    <row r="97" spans="1:41" s="391" customFormat="1" ht="30" customHeight="1">
      <c r="A97" s="56" t="s">
        <v>304</v>
      </c>
      <c r="B97" s="635" t="s">
        <v>218</v>
      </c>
      <c r="C97" s="319" t="s">
        <v>217</v>
      </c>
      <c r="D97" s="131"/>
      <c r="E97" s="35"/>
      <c r="F97" s="35"/>
      <c r="G97" s="35"/>
      <c r="H97" s="63">
        <f t="shared" si="24"/>
        <v>0.5</v>
      </c>
      <c r="I97" s="44">
        <f t="shared" si="25"/>
        <v>12</v>
      </c>
      <c r="J97" s="42">
        <f t="shared" si="26"/>
        <v>8</v>
      </c>
      <c r="K97" s="35">
        <v>4</v>
      </c>
      <c r="L97" s="35"/>
      <c r="M97" s="63"/>
      <c r="N97" s="43"/>
      <c r="O97" s="42"/>
      <c r="P97" s="35"/>
      <c r="Q97" s="43"/>
      <c r="R97" s="42"/>
      <c r="S97" s="35"/>
      <c r="T97" s="35"/>
      <c r="U97" s="43"/>
      <c r="V97" s="42"/>
      <c r="W97" s="35"/>
      <c r="X97" s="35"/>
      <c r="Y97" s="35"/>
      <c r="Z97" s="121"/>
      <c r="AA97" s="356">
        <v>12</v>
      </c>
      <c r="AB97" s="353"/>
      <c r="AC97" s="353"/>
      <c r="AD97" s="389"/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</row>
    <row r="98" spans="1:41" s="391" customFormat="1" ht="42" customHeight="1">
      <c r="A98" s="56" t="s">
        <v>305</v>
      </c>
      <c r="B98" s="635" t="s">
        <v>219</v>
      </c>
      <c r="C98" s="319" t="s">
        <v>238</v>
      </c>
      <c r="D98" s="131"/>
      <c r="E98" s="35"/>
      <c r="F98" s="35"/>
      <c r="G98" s="35"/>
      <c r="H98" s="63">
        <f t="shared" si="24"/>
        <v>0.5</v>
      </c>
      <c r="I98" s="44">
        <f t="shared" si="25"/>
        <v>12</v>
      </c>
      <c r="J98" s="42">
        <f t="shared" si="26"/>
        <v>8</v>
      </c>
      <c r="K98" s="35">
        <v>4</v>
      </c>
      <c r="L98" s="35"/>
      <c r="M98" s="63"/>
      <c r="N98" s="43"/>
      <c r="O98" s="42"/>
      <c r="P98" s="35"/>
      <c r="Q98" s="43"/>
      <c r="R98" s="42"/>
      <c r="S98" s="35"/>
      <c r="T98" s="35"/>
      <c r="U98" s="43"/>
      <c r="V98" s="42"/>
      <c r="W98" s="35"/>
      <c r="X98" s="35"/>
      <c r="Y98" s="35"/>
      <c r="Z98" s="121"/>
      <c r="AA98" s="356">
        <v>12</v>
      </c>
      <c r="AB98" s="353"/>
      <c r="AC98" s="353"/>
      <c r="AD98" s="389"/>
      <c r="AE98" s="442"/>
      <c r="AF98" s="442"/>
      <c r="AG98" s="442"/>
      <c r="AH98" s="442"/>
      <c r="AI98" s="442"/>
      <c r="AJ98" s="442"/>
      <c r="AK98" s="442"/>
      <c r="AL98" s="442"/>
      <c r="AM98" s="442"/>
      <c r="AN98" s="442"/>
    </row>
    <row r="99" spans="1:41" s="391" customFormat="1" ht="42" customHeight="1">
      <c r="A99" s="56" t="s">
        <v>363</v>
      </c>
      <c r="B99" s="635" t="s">
        <v>220</v>
      </c>
      <c r="C99" s="319" t="s">
        <v>316</v>
      </c>
      <c r="D99" s="131"/>
      <c r="E99" s="35"/>
      <c r="F99" s="35"/>
      <c r="G99" s="35"/>
      <c r="H99" s="63">
        <f t="shared" si="24"/>
        <v>0.5</v>
      </c>
      <c r="I99" s="44">
        <f t="shared" si="25"/>
        <v>12</v>
      </c>
      <c r="J99" s="42">
        <f t="shared" si="26"/>
        <v>8</v>
      </c>
      <c r="K99" s="35">
        <v>4</v>
      </c>
      <c r="L99" s="35"/>
      <c r="M99" s="63"/>
      <c r="N99" s="43"/>
      <c r="O99" s="42"/>
      <c r="P99" s="35"/>
      <c r="Q99" s="43"/>
      <c r="R99" s="42"/>
      <c r="S99" s="35"/>
      <c r="T99" s="35"/>
      <c r="U99" s="43"/>
      <c r="V99" s="42"/>
      <c r="W99" s="35"/>
      <c r="X99" s="35"/>
      <c r="Y99" s="35"/>
      <c r="Z99" s="121"/>
      <c r="AA99" s="356">
        <v>12</v>
      </c>
      <c r="AB99" s="353"/>
      <c r="AC99" s="353"/>
      <c r="AD99" s="389"/>
      <c r="AE99" s="442"/>
      <c r="AF99" s="442"/>
      <c r="AG99" s="442"/>
      <c r="AH99" s="442"/>
      <c r="AI99" s="442"/>
      <c r="AJ99" s="442"/>
      <c r="AK99" s="442"/>
      <c r="AL99" s="442"/>
      <c r="AM99" s="442"/>
      <c r="AN99" s="442"/>
    </row>
    <row r="100" spans="1:41" s="391" customFormat="1" ht="62.25" customHeight="1">
      <c r="A100" s="56" t="s">
        <v>364</v>
      </c>
      <c r="B100" s="635" t="s">
        <v>221</v>
      </c>
      <c r="C100" s="319" t="s">
        <v>239</v>
      </c>
      <c r="D100" s="131"/>
      <c r="E100" s="35"/>
      <c r="F100" s="35"/>
      <c r="G100" s="35"/>
      <c r="H100" s="63">
        <f t="shared" si="24"/>
        <v>0.5</v>
      </c>
      <c r="I100" s="44">
        <f t="shared" si="25"/>
        <v>12</v>
      </c>
      <c r="J100" s="42">
        <f t="shared" si="26"/>
        <v>8</v>
      </c>
      <c r="K100" s="35">
        <v>4</v>
      </c>
      <c r="L100" s="35"/>
      <c r="M100" s="63"/>
      <c r="N100" s="43"/>
      <c r="O100" s="42"/>
      <c r="P100" s="35"/>
      <c r="Q100" s="43"/>
      <c r="R100" s="42"/>
      <c r="S100" s="35"/>
      <c r="T100" s="35"/>
      <c r="U100" s="43"/>
      <c r="V100" s="42"/>
      <c r="W100" s="35"/>
      <c r="X100" s="35"/>
      <c r="Y100" s="35"/>
      <c r="Z100" s="121"/>
      <c r="AA100" s="356">
        <v>12</v>
      </c>
      <c r="AB100" s="353"/>
      <c r="AC100" s="353"/>
      <c r="AD100" s="389"/>
      <c r="AE100" s="442"/>
      <c r="AF100" s="442"/>
      <c r="AG100" s="442"/>
      <c r="AH100" s="442"/>
      <c r="AI100" s="442"/>
      <c r="AJ100" s="442"/>
      <c r="AK100" s="442"/>
      <c r="AL100" s="442"/>
      <c r="AM100" s="442"/>
      <c r="AN100" s="442"/>
    </row>
    <row r="101" spans="1:41" s="391" customFormat="1" ht="57.75" customHeight="1">
      <c r="A101" s="56" t="s">
        <v>365</v>
      </c>
      <c r="B101" s="635" t="s">
        <v>261</v>
      </c>
      <c r="C101" s="319" t="s">
        <v>217</v>
      </c>
      <c r="D101" s="131"/>
      <c r="E101" s="35"/>
      <c r="F101" s="35"/>
      <c r="G101" s="35"/>
      <c r="H101" s="63">
        <f t="shared" si="24"/>
        <v>1</v>
      </c>
      <c r="I101" s="44">
        <f t="shared" si="25"/>
        <v>24</v>
      </c>
      <c r="J101" s="42">
        <f t="shared" si="26"/>
        <v>20</v>
      </c>
      <c r="K101" s="35">
        <v>4</v>
      </c>
      <c r="L101" s="35"/>
      <c r="M101" s="63"/>
      <c r="N101" s="43"/>
      <c r="O101" s="42"/>
      <c r="P101" s="35"/>
      <c r="Q101" s="43"/>
      <c r="R101" s="42"/>
      <c r="S101" s="35"/>
      <c r="T101" s="35"/>
      <c r="U101" s="43"/>
      <c r="V101" s="42"/>
      <c r="W101" s="35"/>
      <c r="X101" s="35"/>
      <c r="Y101" s="35"/>
      <c r="Z101" s="121"/>
      <c r="AA101" s="356">
        <v>24</v>
      </c>
      <c r="AB101" s="353"/>
      <c r="AC101" s="353"/>
      <c r="AD101" s="389"/>
      <c r="AE101" s="442"/>
      <c r="AF101" s="442"/>
      <c r="AG101" s="442"/>
      <c r="AH101" s="442"/>
      <c r="AI101" s="442"/>
      <c r="AJ101" s="442"/>
      <c r="AK101" s="442"/>
      <c r="AL101" s="442"/>
      <c r="AM101" s="442"/>
      <c r="AN101" s="442"/>
    </row>
    <row r="102" spans="1:41" s="391" customFormat="1" ht="58.5" customHeight="1" thickBot="1">
      <c r="A102" s="56" t="s">
        <v>366</v>
      </c>
      <c r="B102" s="636" t="s">
        <v>262</v>
      </c>
      <c r="C102" s="318" t="s">
        <v>241</v>
      </c>
      <c r="D102" s="132"/>
      <c r="E102" s="129"/>
      <c r="F102" s="129"/>
      <c r="G102" s="129"/>
      <c r="H102" s="109">
        <f t="shared" si="24"/>
        <v>0.5</v>
      </c>
      <c r="I102" s="51">
        <f t="shared" si="25"/>
        <v>12</v>
      </c>
      <c r="J102" s="128">
        <f t="shared" si="26"/>
        <v>8</v>
      </c>
      <c r="K102" s="129">
        <v>4</v>
      </c>
      <c r="L102" s="129"/>
      <c r="M102" s="109"/>
      <c r="N102" s="130"/>
      <c r="O102" s="128"/>
      <c r="P102" s="129"/>
      <c r="Q102" s="130"/>
      <c r="R102" s="128"/>
      <c r="S102" s="129"/>
      <c r="T102" s="129"/>
      <c r="U102" s="130"/>
      <c r="V102" s="128"/>
      <c r="W102" s="129"/>
      <c r="X102" s="129"/>
      <c r="Y102" s="129"/>
      <c r="Z102" s="222"/>
      <c r="AA102" s="357">
        <v>12</v>
      </c>
      <c r="AB102" s="351"/>
      <c r="AC102" s="351"/>
      <c r="AD102" s="395"/>
      <c r="AE102" s="442"/>
      <c r="AF102" s="442"/>
      <c r="AG102" s="442"/>
      <c r="AH102" s="442"/>
      <c r="AI102" s="442"/>
      <c r="AJ102" s="442"/>
      <c r="AK102" s="442"/>
      <c r="AL102" s="442"/>
      <c r="AM102" s="442"/>
      <c r="AN102" s="442"/>
    </row>
    <row r="103" spans="1:41" ht="37.5" customHeight="1" thickBot="1">
      <c r="A103" s="192" t="s">
        <v>367</v>
      </c>
      <c r="B103" s="882" t="s">
        <v>206</v>
      </c>
      <c r="C103" s="883"/>
      <c r="D103" s="192"/>
      <c r="E103" s="504">
        <v>7</v>
      </c>
      <c r="F103" s="504"/>
      <c r="G103" s="504">
        <v>5</v>
      </c>
      <c r="H103" s="507">
        <f>I103/24</f>
        <v>3</v>
      </c>
      <c r="I103" s="514">
        <f>AA103+AB103+AC103+AD103</f>
        <v>72</v>
      </c>
      <c r="J103" s="503">
        <f>SUM(J104:J108)</f>
        <v>52</v>
      </c>
      <c r="K103" s="504">
        <f>SUM(K104:K108)</f>
        <v>20</v>
      </c>
      <c r="L103" s="504"/>
      <c r="M103" s="507"/>
      <c r="N103" s="507"/>
      <c r="O103" s="192"/>
      <c r="P103" s="504"/>
      <c r="Q103" s="506"/>
      <c r="R103" s="192"/>
      <c r="S103" s="504"/>
      <c r="T103" s="504"/>
      <c r="U103" s="506"/>
      <c r="V103" s="192"/>
      <c r="W103" s="504"/>
      <c r="X103" s="504"/>
      <c r="Y103" s="507"/>
      <c r="Z103" s="506"/>
      <c r="AA103" s="509">
        <f>SUM(AA104:AA108)</f>
        <v>72</v>
      </c>
      <c r="AB103" s="510"/>
      <c r="AC103" s="510"/>
      <c r="AD103" s="57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</row>
    <row r="104" spans="1:41" s="438" customFormat="1" ht="42" customHeight="1">
      <c r="A104" s="52" t="s">
        <v>368</v>
      </c>
      <c r="B104" s="643" t="s">
        <v>232</v>
      </c>
      <c r="C104" s="228" t="s">
        <v>244</v>
      </c>
      <c r="D104" s="133"/>
      <c r="E104" s="133"/>
      <c r="F104" s="133"/>
      <c r="G104" s="133"/>
      <c r="H104" s="135">
        <f t="shared" ref="H104:H116" si="27">I104/24</f>
        <v>0.5</v>
      </c>
      <c r="I104" s="516">
        <f t="shared" ref="I104:I108" si="28">AA104+AB104+AC104+AD104</f>
        <v>12</v>
      </c>
      <c r="J104" s="390">
        <f>AA104-K104</f>
        <v>8</v>
      </c>
      <c r="K104" s="133">
        <v>4</v>
      </c>
      <c r="L104" s="133"/>
      <c r="M104" s="134"/>
      <c r="N104" s="134"/>
      <c r="O104" s="215"/>
      <c r="P104" s="133"/>
      <c r="Q104" s="194"/>
      <c r="R104" s="215"/>
      <c r="S104" s="133"/>
      <c r="T104" s="133"/>
      <c r="U104" s="194"/>
      <c r="V104" s="215"/>
      <c r="W104" s="133"/>
      <c r="X104" s="133"/>
      <c r="Y104" s="133"/>
      <c r="Z104" s="569"/>
      <c r="AA104" s="355">
        <v>12</v>
      </c>
      <c r="AB104" s="350"/>
      <c r="AC104" s="350"/>
      <c r="AD104" s="388"/>
      <c r="AE104" s="442"/>
      <c r="AF104" s="442"/>
      <c r="AG104" s="442"/>
      <c r="AH104" s="442"/>
      <c r="AI104" s="442"/>
      <c r="AJ104" s="442"/>
      <c r="AK104" s="442"/>
      <c r="AL104" s="442"/>
      <c r="AM104" s="442"/>
      <c r="AN104" s="442"/>
      <c r="AO104" s="577"/>
    </row>
    <row r="105" spans="1:41" s="438" customFormat="1" ht="39.75" customHeight="1">
      <c r="A105" s="36" t="s">
        <v>369</v>
      </c>
      <c r="B105" s="635" t="s">
        <v>233</v>
      </c>
      <c r="C105" s="310" t="s">
        <v>243</v>
      </c>
      <c r="D105" s="35"/>
      <c r="E105" s="35"/>
      <c r="F105" s="35"/>
      <c r="G105" s="35"/>
      <c r="H105" s="62">
        <f t="shared" si="27"/>
        <v>0.5</v>
      </c>
      <c r="I105" s="50">
        <f t="shared" si="28"/>
        <v>12</v>
      </c>
      <c r="J105" s="131">
        <f>AA105-K105</f>
        <v>8</v>
      </c>
      <c r="K105" s="35">
        <v>4</v>
      </c>
      <c r="L105" s="35"/>
      <c r="M105" s="63"/>
      <c r="N105" s="63"/>
      <c r="O105" s="42"/>
      <c r="P105" s="35"/>
      <c r="Q105" s="43"/>
      <c r="R105" s="42"/>
      <c r="S105" s="35"/>
      <c r="T105" s="35"/>
      <c r="U105" s="43"/>
      <c r="V105" s="42"/>
      <c r="W105" s="35"/>
      <c r="X105" s="35"/>
      <c r="Y105" s="35"/>
      <c r="Z105" s="121"/>
      <c r="AA105" s="356">
        <v>12</v>
      </c>
      <c r="AB105" s="353"/>
      <c r="AC105" s="353"/>
      <c r="AD105" s="389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577"/>
    </row>
    <row r="106" spans="1:41" s="438" customFormat="1" ht="42" customHeight="1">
      <c r="A106" s="52" t="s">
        <v>370</v>
      </c>
      <c r="B106" s="635" t="s">
        <v>263</v>
      </c>
      <c r="C106" s="310" t="s">
        <v>246</v>
      </c>
      <c r="D106" s="35"/>
      <c r="E106" s="35"/>
      <c r="F106" s="35"/>
      <c r="G106" s="35"/>
      <c r="H106" s="62">
        <f t="shared" si="27"/>
        <v>0.5</v>
      </c>
      <c r="I106" s="50">
        <f t="shared" si="28"/>
        <v>12</v>
      </c>
      <c r="J106" s="131">
        <f>AA106-K106</f>
        <v>8</v>
      </c>
      <c r="K106" s="35">
        <v>4</v>
      </c>
      <c r="L106" s="35"/>
      <c r="M106" s="63"/>
      <c r="N106" s="63"/>
      <c r="O106" s="42"/>
      <c r="P106" s="35"/>
      <c r="Q106" s="43"/>
      <c r="R106" s="42"/>
      <c r="S106" s="35"/>
      <c r="T106" s="35"/>
      <c r="U106" s="43"/>
      <c r="V106" s="42"/>
      <c r="W106" s="35"/>
      <c r="X106" s="35"/>
      <c r="Y106" s="35"/>
      <c r="Z106" s="121"/>
      <c r="AA106" s="356">
        <v>12</v>
      </c>
      <c r="AB106" s="353"/>
      <c r="AC106" s="353"/>
      <c r="AD106" s="389"/>
      <c r="AE106" s="442"/>
      <c r="AF106" s="442"/>
      <c r="AG106" s="442"/>
      <c r="AH106" s="442"/>
      <c r="AI106" s="442"/>
      <c r="AJ106" s="442"/>
      <c r="AK106" s="442"/>
      <c r="AL106" s="442"/>
      <c r="AM106" s="442"/>
      <c r="AN106" s="442"/>
      <c r="AO106" s="577"/>
    </row>
    <row r="107" spans="1:41" s="438" customFormat="1" ht="38.25" customHeight="1">
      <c r="A107" s="36" t="s">
        <v>371</v>
      </c>
      <c r="B107" s="635" t="s">
        <v>264</v>
      </c>
      <c r="C107" s="310" t="s">
        <v>241</v>
      </c>
      <c r="D107" s="35"/>
      <c r="E107" s="35"/>
      <c r="F107" s="35"/>
      <c r="G107" s="35"/>
      <c r="H107" s="62">
        <f t="shared" si="27"/>
        <v>1</v>
      </c>
      <c r="I107" s="50">
        <f t="shared" si="28"/>
        <v>24</v>
      </c>
      <c r="J107" s="131">
        <f>AA107-K107</f>
        <v>20</v>
      </c>
      <c r="K107" s="35">
        <v>4</v>
      </c>
      <c r="L107" s="35"/>
      <c r="M107" s="63"/>
      <c r="N107" s="63"/>
      <c r="O107" s="42"/>
      <c r="P107" s="35"/>
      <c r="Q107" s="43"/>
      <c r="R107" s="42"/>
      <c r="S107" s="35"/>
      <c r="T107" s="35"/>
      <c r="U107" s="43"/>
      <c r="V107" s="42"/>
      <c r="W107" s="35"/>
      <c r="X107" s="35"/>
      <c r="Y107" s="35"/>
      <c r="Z107" s="121"/>
      <c r="AA107" s="356">
        <v>24</v>
      </c>
      <c r="AB107" s="353"/>
      <c r="AC107" s="353"/>
      <c r="AD107" s="389"/>
      <c r="AE107" s="442"/>
      <c r="AF107" s="442"/>
      <c r="AG107" s="442"/>
      <c r="AH107" s="442"/>
      <c r="AI107" s="442"/>
      <c r="AJ107" s="442"/>
      <c r="AK107" s="442"/>
      <c r="AL107" s="442"/>
      <c r="AM107" s="442"/>
      <c r="AN107" s="442"/>
      <c r="AO107" s="577"/>
    </row>
    <row r="108" spans="1:41" s="439" customFormat="1" ht="43.5" customHeight="1" thickBot="1">
      <c r="A108" s="52" t="s">
        <v>372</v>
      </c>
      <c r="B108" s="650" t="s">
        <v>234</v>
      </c>
      <c r="C108" s="314" t="s">
        <v>242</v>
      </c>
      <c r="D108" s="108"/>
      <c r="E108" s="108"/>
      <c r="F108" s="108"/>
      <c r="G108" s="108"/>
      <c r="H108" s="115">
        <f t="shared" si="27"/>
        <v>0.5</v>
      </c>
      <c r="I108" s="112">
        <f t="shared" si="28"/>
        <v>12</v>
      </c>
      <c r="J108" s="132">
        <f>AA108-K108</f>
        <v>8</v>
      </c>
      <c r="K108" s="129">
        <v>4</v>
      </c>
      <c r="L108" s="108"/>
      <c r="M108" s="115"/>
      <c r="N108" s="115"/>
      <c r="O108" s="110"/>
      <c r="P108" s="108"/>
      <c r="Q108" s="111"/>
      <c r="R108" s="110"/>
      <c r="S108" s="108"/>
      <c r="T108" s="108"/>
      <c r="U108" s="111"/>
      <c r="V108" s="110"/>
      <c r="W108" s="108"/>
      <c r="X108" s="108"/>
      <c r="Y108" s="108"/>
      <c r="Z108" s="111"/>
      <c r="AA108" s="357">
        <v>12</v>
      </c>
      <c r="AB108" s="118"/>
      <c r="AC108" s="118"/>
      <c r="AD108" s="576"/>
      <c r="AE108" s="442"/>
      <c r="AF108" s="442"/>
      <c r="AG108" s="442"/>
      <c r="AH108" s="442"/>
      <c r="AI108" s="442"/>
      <c r="AJ108" s="442"/>
      <c r="AK108" s="442"/>
      <c r="AL108" s="442"/>
      <c r="AM108" s="442"/>
      <c r="AN108" s="442"/>
      <c r="AO108" s="578"/>
    </row>
    <row r="109" spans="1:41" ht="63.75" customHeight="1" thickBot="1">
      <c r="A109" s="192" t="s">
        <v>373</v>
      </c>
      <c r="B109" s="882" t="s">
        <v>312</v>
      </c>
      <c r="C109" s="878"/>
      <c r="D109" s="192">
        <v>7</v>
      </c>
      <c r="E109" s="504"/>
      <c r="F109" s="504">
        <v>7</v>
      </c>
      <c r="G109" s="504">
        <v>7</v>
      </c>
      <c r="H109" s="506">
        <f t="shared" si="27"/>
        <v>14</v>
      </c>
      <c r="I109" s="584">
        <f>AA109+AB109+AC109+AD109+AE109</f>
        <v>336</v>
      </c>
      <c r="J109" s="192">
        <f>SUM(J110:J116)</f>
        <v>80</v>
      </c>
      <c r="K109" s="504">
        <f>SUM(K110:K116)</f>
        <v>20</v>
      </c>
      <c r="L109" s="504">
        <f>SUM(L110:L116)</f>
        <v>20</v>
      </c>
      <c r="M109" s="507"/>
      <c r="N109" s="506">
        <f>AC109+AD109</f>
        <v>216</v>
      </c>
      <c r="O109" s="192"/>
      <c r="P109" s="504"/>
      <c r="Q109" s="506"/>
      <c r="R109" s="192"/>
      <c r="S109" s="504"/>
      <c r="T109" s="504"/>
      <c r="U109" s="506"/>
      <c r="V109" s="192"/>
      <c r="W109" s="504"/>
      <c r="X109" s="504"/>
      <c r="Y109" s="507"/>
      <c r="Z109" s="506"/>
      <c r="AA109" s="509">
        <f>SUM(AA110:AA116)</f>
        <v>120</v>
      </c>
      <c r="AB109" s="510"/>
      <c r="AC109" s="510">
        <f>SUM(AC110:AC116)</f>
        <v>216</v>
      </c>
      <c r="AD109" s="57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</row>
    <row r="110" spans="1:41" s="440" customFormat="1" ht="59.25" customHeight="1">
      <c r="A110" s="52" t="s">
        <v>374</v>
      </c>
      <c r="B110" s="643" t="s">
        <v>235</v>
      </c>
      <c r="C110" s="644" t="s">
        <v>241</v>
      </c>
      <c r="D110" s="583"/>
      <c r="E110" s="228"/>
      <c r="F110" s="228"/>
      <c r="G110" s="228"/>
      <c r="H110" s="137">
        <f t="shared" si="27"/>
        <v>1.5</v>
      </c>
      <c r="I110" s="585">
        <f t="shared" ref="I110:I116" si="29">AA110+AB110+AC110+AD110+AE110</f>
        <v>36</v>
      </c>
      <c r="J110" s="583">
        <f>AA110-K110</f>
        <v>10</v>
      </c>
      <c r="K110" s="228">
        <v>2</v>
      </c>
      <c r="L110" s="228"/>
      <c r="M110" s="228"/>
      <c r="N110" s="228">
        <v>24</v>
      </c>
      <c r="O110" s="583"/>
      <c r="P110" s="228"/>
      <c r="Q110" s="317"/>
      <c r="R110" s="583"/>
      <c r="S110" s="228"/>
      <c r="T110" s="228"/>
      <c r="U110" s="317"/>
      <c r="V110" s="583"/>
      <c r="W110" s="228"/>
      <c r="X110" s="228"/>
      <c r="Y110" s="228"/>
      <c r="Z110" s="317"/>
      <c r="AA110" s="583">
        <v>12</v>
      </c>
      <c r="AB110" s="228"/>
      <c r="AC110" s="228">
        <v>24</v>
      </c>
      <c r="AD110" s="587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79"/>
    </row>
    <row r="111" spans="1:41" s="440" customFormat="1" ht="42" customHeight="1">
      <c r="A111" s="36" t="s">
        <v>375</v>
      </c>
      <c r="B111" s="635" t="s">
        <v>236</v>
      </c>
      <c r="C111" s="645" t="s">
        <v>317</v>
      </c>
      <c r="D111" s="560"/>
      <c r="E111" s="310"/>
      <c r="F111" s="310"/>
      <c r="G111" s="310"/>
      <c r="H111" s="40">
        <f t="shared" si="27"/>
        <v>1.5</v>
      </c>
      <c r="I111" s="586">
        <f t="shared" si="29"/>
        <v>36</v>
      </c>
      <c r="J111" s="560">
        <f>AA111-K111</f>
        <v>10</v>
      </c>
      <c r="K111" s="310">
        <v>2</v>
      </c>
      <c r="L111" s="310"/>
      <c r="M111" s="310"/>
      <c r="N111" s="310">
        <v>24</v>
      </c>
      <c r="O111" s="560"/>
      <c r="P111" s="310"/>
      <c r="Q111" s="319"/>
      <c r="R111" s="560"/>
      <c r="S111" s="310"/>
      <c r="T111" s="310"/>
      <c r="U111" s="319"/>
      <c r="V111" s="560"/>
      <c r="W111" s="310"/>
      <c r="X111" s="310"/>
      <c r="Y111" s="310"/>
      <c r="Z111" s="319"/>
      <c r="AA111" s="560">
        <v>12</v>
      </c>
      <c r="AB111" s="310"/>
      <c r="AC111" s="310">
        <v>24</v>
      </c>
      <c r="AD111" s="562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79"/>
    </row>
    <row r="112" spans="1:41" s="440" customFormat="1" ht="68.25" customHeight="1">
      <c r="A112" s="52" t="s">
        <v>376</v>
      </c>
      <c r="B112" s="635" t="s">
        <v>265</v>
      </c>
      <c r="C112" s="645" t="s">
        <v>318</v>
      </c>
      <c r="D112" s="560"/>
      <c r="E112" s="310"/>
      <c r="F112" s="310"/>
      <c r="G112" s="310"/>
      <c r="H112" s="40">
        <f t="shared" si="27"/>
        <v>1.5</v>
      </c>
      <c r="I112" s="586">
        <f t="shared" si="29"/>
        <v>36</v>
      </c>
      <c r="J112" s="560">
        <f>AA112-K112</f>
        <v>10</v>
      </c>
      <c r="K112" s="310">
        <v>2</v>
      </c>
      <c r="L112" s="310"/>
      <c r="M112" s="310"/>
      <c r="N112" s="310">
        <v>24</v>
      </c>
      <c r="O112" s="560"/>
      <c r="P112" s="310"/>
      <c r="Q112" s="319"/>
      <c r="R112" s="560"/>
      <c r="S112" s="310"/>
      <c r="T112" s="310"/>
      <c r="U112" s="319"/>
      <c r="V112" s="560"/>
      <c r="W112" s="310"/>
      <c r="X112" s="310"/>
      <c r="Y112" s="310"/>
      <c r="Z112" s="319"/>
      <c r="AA112" s="560">
        <v>12</v>
      </c>
      <c r="AB112" s="310"/>
      <c r="AC112" s="310">
        <v>24</v>
      </c>
      <c r="AD112" s="562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79"/>
    </row>
    <row r="113" spans="1:41" s="440" customFormat="1" ht="49.5" customHeight="1">
      <c r="A113" s="36" t="s">
        <v>377</v>
      </c>
      <c r="B113" s="635" t="s">
        <v>266</v>
      </c>
      <c r="C113" s="645" t="s">
        <v>243</v>
      </c>
      <c r="D113" s="560"/>
      <c r="E113" s="310"/>
      <c r="F113" s="310"/>
      <c r="G113" s="310"/>
      <c r="H113" s="40">
        <f t="shared" si="27"/>
        <v>2</v>
      </c>
      <c r="I113" s="586">
        <f t="shared" si="29"/>
        <v>48</v>
      </c>
      <c r="J113" s="560">
        <f>AA113-K113</f>
        <v>10</v>
      </c>
      <c r="K113" s="310">
        <v>2</v>
      </c>
      <c r="L113" s="310"/>
      <c r="M113" s="310"/>
      <c r="N113" s="310">
        <v>36</v>
      </c>
      <c r="O113" s="560"/>
      <c r="P113" s="310"/>
      <c r="Q113" s="319"/>
      <c r="R113" s="560"/>
      <c r="S113" s="310"/>
      <c r="T113" s="310"/>
      <c r="U113" s="319"/>
      <c r="V113" s="560"/>
      <c r="W113" s="310"/>
      <c r="X113" s="310"/>
      <c r="Y113" s="310"/>
      <c r="Z113" s="319"/>
      <c r="AA113" s="560">
        <v>12</v>
      </c>
      <c r="AB113" s="310"/>
      <c r="AC113" s="310">
        <v>36</v>
      </c>
      <c r="AD113" s="562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79"/>
    </row>
    <row r="114" spans="1:41" s="440" customFormat="1" ht="63" customHeight="1">
      <c r="A114" s="52" t="s">
        <v>378</v>
      </c>
      <c r="B114" s="635" t="s">
        <v>267</v>
      </c>
      <c r="C114" s="645" t="s">
        <v>319</v>
      </c>
      <c r="D114" s="560"/>
      <c r="E114" s="310"/>
      <c r="F114" s="310"/>
      <c r="G114" s="310"/>
      <c r="H114" s="40">
        <f t="shared" si="27"/>
        <v>2</v>
      </c>
      <c r="I114" s="586">
        <f t="shared" si="29"/>
        <v>48</v>
      </c>
      <c r="J114" s="560">
        <f>AA114-K114</f>
        <v>10</v>
      </c>
      <c r="K114" s="310">
        <v>2</v>
      </c>
      <c r="L114" s="310"/>
      <c r="M114" s="310"/>
      <c r="N114" s="310">
        <v>36</v>
      </c>
      <c r="O114" s="560"/>
      <c r="P114" s="310"/>
      <c r="Q114" s="319"/>
      <c r="R114" s="560"/>
      <c r="S114" s="310"/>
      <c r="T114" s="310"/>
      <c r="U114" s="319"/>
      <c r="V114" s="560"/>
      <c r="W114" s="310"/>
      <c r="X114" s="310"/>
      <c r="Y114" s="310"/>
      <c r="Z114" s="319"/>
      <c r="AA114" s="560">
        <v>12</v>
      </c>
      <c r="AB114" s="310"/>
      <c r="AC114" s="310">
        <v>36</v>
      </c>
      <c r="AD114" s="562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79"/>
    </row>
    <row r="115" spans="1:41" s="441" customFormat="1" ht="93.75" customHeight="1">
      <c r="A115" s="36" t="s">
        <v>379</v>
      </c>
      <c r="B115" s="635" t="s">
        <v>269</v>
      </c>
      <c r="C115" s="646" t="s">
        <v>321</v>
      </c>
      <c r="D115" s="561"/>
      <c r="E115" s="54"/>
      <c r="F115" s="54"/>
      <c r="G115" s="54"/>
      <c r="H115" s="40">
        <f t="shared" si="27"/>
        <v>3.5</v>
      </c>
      <c r="I115" s="586">
        <f t="shared" si="29"/>
        <v>84</v>
      </c>
      <c r="J115" s="560">
        <f>AA115-L115-K115</f>
        <v>26</v>
      </c>
      <c r="K115" s="310">
        <v>2</v>
      </c>
      <c r="L115" s="690">
        <v>20</v>
      </c>
      <c r="M115" s="690"/>
      <c r="N115" s="310">
        <v>36</v>
      </c>
      <c r="O115" s="561"/>
      <c r="P115" s="54"/>
      <c r="Q115" s="562"/>
      <c r="R115" s="561"/>
      <c r="S115" s="54"/>
      <c r="T115" s="54"/>
      <c r="U115" s="562"/>
      <c r="V115" s="561"/>
      <c r="W115" s="54"/>
      <c r="X115" s="54"/>
      <c r="Y115" s="54"/>
      <c r="Z115" s="562"/>
      <c r="AA115" s="560">
        <v>48</v>
      </c>
      <c r="AB115" s="310"/>
      <c r="AC115" s="310">
        <v>36</v>
      </c>
      <c r="AD115" s="562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0"/>
    </row>
    <row r="116" spans="1:41" s="54" customFormat="1" ht="55.5" customHeight="1" thickBot="1">
      <c r="A116" s="52" t="s">
        <v>380</v>
      </c>
      <c r="B116" s="636" t="s">
        <v>268</v>
      </c>
      <c r="C116" s="655" t="s">
        <v>320</v>
      </c>
      <c r="D116" s="656"/>
      <c r="E116" s="657"/>
      <c r="F116" s="657"/>
      <c r="G116" s="657"/>
      <c r="H116" s="111">
        <f t="shared" si="27"/>
        <v>2</v>
      </c>
      <c r="I116" s="658">
        <f t="shared" si="29"/>
        <v>48</v>
      </c>
      <c r="J116" s="659">
        <f>AA116-K116</f>
        <v>4</v>
      </c>
      <c r="K116" s="314">
        <v>8</v>
      </c>
      <c r="L116" s="657"/>
      <c r="M116" s="657"/>
      <c r="N116" s="314">
        <v>36</v>
      </c>
      <c r="O116" s="656"/>
      <c r="P116" s="657"/>
      <c r="Q116" s="660"/>
      <c r="R116" s="656"/>
      <c r="S116" s="657"/>
      <c r="T116" s="657"/>
      <c r="U116" s="660"/>
      <c r="V116" s="656"/>
      <c r="W116" s="657"/>
      <c r="X116" s="657"/>
      <c r="Y116" s="657"/>
      <c r="Z116" s="660"/>
      <c r="AA116" s="659">
        <v>12</v>
      </c>
      <c r="AB116" s="314"/>
      <c r="AC116" s="314">
        <v>36</v>
      </c>
      <c r="AD116" s="660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58"/>
    </row>
    <row r="117" spans="1:41" s="661" customFormat="1" ht="52.5" customHeight="1" thickBot="1">
      <c r="A117" s="168" t="s">
        <v>381</v>
      </c>
      <c r="B117" s="884" t="s">
        <v>209</v>
      </c>
      <c r="C117" s="885"/>
      <c r="D117" s="169"/>
      <c r="E117" s="169">
        <v>8</v>
      </c>
      <c r="F117" s="169"/>
      <c r="G117" s="169">
        <v>5</v>
      </c>
      <c r="H117" s="173">
        <f>I117/24</f>
        <v>2</v>
      </c>
      <c r="I117" s="171">
        <f>AA117+AB117+AC117+AD117</f>
        <v>48</v>
      </c>
      <c r="J117" s="172">
        <f>SUM(J118:J122)</f>
        <v>38</v>
      </c>
      <c r="K117" s="169">
        <f>SUM(K118:K122)</f>
        <v>10</v>
      </c>
      <c r="L117" s="169"/>
      <c r="M117" s="173"/>
      <c r="N117" s="173"/>
      <c r="O117" s="168"/>
      <c r="P117" s="169"/>
      <c r="Q117" s="170"/>
      <c r="R117" s="168"/>
      <c r="S117" s="169"/>
      <c r="T117" s="169"/>
      <c r="U117" s="170"/>
      <c r="V117" s="168"/>
      <c r="W117" s="169"/>
      <c r="X117" s="169"/>
      <c r="Y117" s="169"/>
      <c r="Z117" s="170"/>
      <c r="AA117" s="168">
        <f>SUM(AA118:AA122)</f>
        <v>0</v>
      </c>
      <c r="AB117" s="169">
        <f>SUM(AB118:AB122)</f>
        <v>48</v>
      </c>
      <c r="AC117" s="169"/>
      <c r="AD117" s="384"/>
      <c r="AE117" s="582"/>
      <c r="AF117" s="582"/>
      <c r="AG117" s="582"/>
      <c r="AH117" s="582"/>
      <c r="AI117" s="582"/>
      <c r="AJ117" s="582"/>
      <c r="AK117" s="582"/>
      <c r="AL117" s="582"/>
      <c r="AM117" s="582"/>
      <c r="AN117" s="582"/>
    </row>
    <row r="118" spans="1:41" s="425" customFormat="1" ht="39.75" customHeight="1">
      <c r="A118" s="52" t="s">
        <v>382</v>
      </c>
      <c r="B118" s="654" t="s">
        <v>275</v>
      </c>
      <c r="C118" s="133" t="s">
        <v>321</v>
      </c>
      <c r="D118" s="662"/>
      <c r="E118" s="662"/>
      <c r="F118" s="662"/>
      <c r="G118" s="662"/>
      <c r="H118" s="135">
        <f t="shared" ref="H118:H129" si="30">I118/24</f>
        <v>0.5</v>
      </c>
      <c r="I118" s="181">
        <f t="shared" ref="I118:I122" si="31">AA118+AB118+AC118+AD118</f>
        <v>12</v>
      </c>
      <c r="J118" s="136">
        <f>AB118-K118</f>
        <v>10</v>
      </c>
      <c r="K118" s="52">
        <v>2</v>
      </c>
      <c r="L118" s="52"/>
      <c r="M118" s="135"/>
      <c r="N118" s="663"/>
      <c r="O118" s="664"/>
      <c r="P118" s="662"/>
      <c r="Q118" s="665"/>
      <c r="R118" s="664"/>
      <c r="S118" s="662"/>
      <c r="T118" s="662"/>
      <c r="U118" s="665"/>
      <c r="V118" s="664"/>
      <c r="W118" s="662"/>
      <c r="X118" s="662"/>
      <c r="Y118" s="662"/>
      <c r="Z118" s="665"/>
      <c r="AA118" s="664"/>
      <c r="AB118" s="662">
        <v>12</v>
      </c>
      <c r="AC118" s="662"/>
      <c r="AD118" s="666"/>
      <c r="AE118" s="667"/>
      <c r="AF118" s="667"/>
      <c r="AG118" s="667"/>
      <c r="AH118" s="667"/>
      <c r="AI118" s="667"/>
      <c r="AJ118" s="667"/>
      <c r="AK118" s="667"/>
      <c r="AL118" s="667"/>
      <c r="AM118" s="667"/>
      <c r="AN118" s="667"/>
    </row>
    <row r="119" spans="1:41" s="425" customFormat="1" ht="39.75" customHeight="1">
      <c r="A119" s="36" t="s">
        <v>383</v>
      </c>
      <c r="B119" s="648" t="s">
        <v>276</v>
      </c>
      <c r="C119" s="35" t="s">
        <v>319</v>
      </c>
      <c r="D119" s="668"/>
      <c r="E119" s="668"/>
      <c r="F119" s="668"/>
      <c r="G119" s="668"/>
      <c r="H119" s="135">
        <f t="shared" si="30"/>
        <v>0.5</v>
      </c>
      <c r="I119" s="181">
        <f t="shared" si="31"/>
        <v>12</v>
      </c>
      <c r="J119" s="38">
        <f>AB119-K119</f>
        <v>10</v>
      </c>
      <c r="K119" s="36">
        <v>2</v>
      </c>
      <c r="L119" s="36"/>
      <c r="M119" s="62"/>
      <c r="N119" s="515"/>
      <c r="O119" s="669"/>
      <c r="P119" s="668"/>
      <c r="Q119" s="670"/>
      <c r="R119" s="669"/>
      <c r="S119" s="668"/>
      <c r="T119" s="668"/>
      <c r="U119" s="670"/>
      <c r="V119" s="669"/>
      <c r="W119" s="668"/>
      <c r="X119" s="668"/>
      <c r="Y119" s="668"/>
      <c r="Z119" s="670"/>
      <c r="AA119" s="669"/>
      <c r="AB119" s="668">
        <v>12</v>
      </c>
      <c r="AC119" s="668"/>
      <c r="AD119" s="671"/>
      <c r="AE119" s="667"/>
      <c r="AF119" s="667"/>
      <c r="AG119" s="667"/>
      <c r="AH119" s="667"/>
      <c r="AI119" s="667"/>
      <c r="AJ119" s="667"/>
      <c r="AK119" s="667"/>
      <c r="AL119" s="667"/>
      <c r="AM119" s="667"/>
      <c r="AN119" s="667"/>
    </row>
    <row r="120" spans="1:41" s="425" customFormat="1" ht="39.75" customHeight="1">
      <c r="A120" s="52" t="s">
        <v>384</v>
      </c>
      <c r="B120" s="648" t="s">
        <v>277</v>
      </c>
      <c r="C120" s="35" t="s">
        <v>217</v>
      </c>
      <c r="D120" s="668"/>
      <c r="E120" s="668"/>
      <c r="F120" s="668"/>
      <c r="G120" s="668"/>
      <c r="H120" s="135">
        <f t="shared" si="30"/>
        <v>0.5</v>
      </c>
      <c r="I120" s="181">
        <f t="shared" si="31"/>
        <v>12</v>
      </c>
      <c r="J120" s="38">
        <f>AB120-K120</f>
        <v>10</v>
      </c>
      <c r="K120" s="36">
        <v>2</v>
      </c>
      <c r="L120" s="36"/>
      <c r="M120" s="62"/>
      <c r="N120" s="515"/>
      <c r="O120" s="669"/>
      <c r="P120" s="668"/>
      <c r="Q120" s="670"/>
      <c r="R120" s="669"/>
      <c r="S120" s="668"/>
      <c r="T120" s="668"/>
      <c r="U120" s="670"/>
      <c r="V120" s="669"/>
      <c r="W120" s="668"/>
      <c r="X120" s="668"/>
      <c r="Y120" s="668"/>
      <c r="Z120" s="670"/>
      <c r="AA120" s="669"/>
      <c r="AB120" s="668">
        <v>12</v>
      </c>
      <c r="AC120" s="668"/>
      <c r="AD120" s="671"/>
      <c r="AE120" s="667"/>
      <c r="AF120" s="667"/>
      <c r="AG120" s="667"/>
      <c r="AH120" s="667"/>
      <c r="AI120" s="667"/>
      <c r="AJ120" s="667"/>
      <c r="AK120" s="667"/>
      <c r="AL120" s="667"/>
      <c r="AM120" s="667"/>
      <c r="AN120" s="667"/>
    </row>
    <row r="121" spans="1:41" s="425" customFormat="1" ht="39.75" customHeight="1">
      <c r="A121" s="36" t="s">
        <v>385</v>
      </c>
      <c r="B121" s="648" t="s">
        <v>278</v>
      </c>
      <c r="C121" s="35" t="s">
        <v>244</v>
      </c>
      <c r="D121" s="668"/>
      <c r="E121" s="668"/>
      <c r="F121" s="668"/>
      <c r="G121" s="668"/>
      <c r="H121" s="135">
        <f t="shared" si="30"/>
        <v>0.25</v>
      </c>
      <c r="I121" s="181">
        <f t="shared" si="31"/>
        <v>6</v>
      </c>
      <c r="J121" s="38">
        <f>AB121-K121</f>
        <v>4</v>
      </c>
      <c r="K121" s="36">
        <v>2</v>
      </c>
      <c r="L121" s="36"/>
      <c r="M121" s="62"/>
      <c r="N121" s="515"/>
      <c r="O121" s="669"/>
      <c r="P121" s="668"/>
      <c r="Q121" s="670"/>
      <c r="R121" s="669"/>
      <c r="S121" s="668"/>
      <c r="T121" s="668"/>
      <c r="U121" s="670"/>
      <c r="V121" s="669"/>
      <c r="W121" s="668"/>
      <c r="X121" s="668"/>
      <c r="Y121" s="668"/>
      <c r="Z121" s="670"/>
      <c r="AA121" s="669"/>
      <c r="AB121" s="668">
        <v>6</v>
      </c>
      <c r="AC121" s="668"/>
      <c r="AD121" s="671"/>
      <c r="AE121" s="667"/>
      <c r="AF121" s="667"/>
      <c r="AG121" s="667"/>
      <c r="AH121" s="667"/>
      <c r="AI121" s="667"/>
      <c r="AJ121" s="667"/>
      <c r="AK121" s="667"/>
    </row>
    <row r="122" spans="1:41" s="425" customFormat="1" ht="39.75" customHeight="1" thickBot="1">
      <c r="A122" s="52" t="s">
        <v>386</v>
      </c>
      <c r="B122" s="648" t="s">
        <v>279</v>
      </c>
      <c r="C122" s="35" t="s">
        <v>308</v>
      </c>
      <c r="D122" s="668"/>
      <c r="E122" s="668"/>
      <c r="F122" s="668"/>
      <c r="G122" s="668"/>
      <c r="H122" s="135">
        <f t="shared" si="30"/>
        <v>0.25</v>
      </c>
      <c r="I122" s="181">
        <f t="shared" si="31"/>
        <v>6</v>
      </c>
      <c r="J122" s="38">
        <f>AB122-K122</f>
        <v>4</v>
      </c>
      <c r="K122" s="36">
        <v>2</v>
      </c>
      <c r="L122" s="36"/>
      <c r="M122" s="62"/>
      <c r="N122" s="515"/>
      <c r="O122" s="669"/>
      <c r="P122" s="668"/>
      <c r="Q122" s="670"/>
      <c r="R122" s="669"/>
      <c r="S122" s="668"/>
      <c r="T122" s="668"/>
      <c r="U122" s="670"/>
      <c r="V122" s="669"/>
      <c r="W122" s="668"/>
      <c r="X122" s="668"/>
      <c r="Y122" s="668"/>
      <c r="Z122" s="670"/>
      <c r="AA122" s="672"/>
      <c r="AB122" s="668">
        <v>6</v>
      </c>
      <c r="AC122" s="673"/>
      <c r="AD122" s="674"/>
      <c r="AE122" s="667"/>
      <c r="AF122" s="667"/>
      <c r="AG122" s="667"/>
      <c r="AH122" s="667"/>
      <c r="AI122" s="667"/>
      <c r="AJ122" s="667"/>
      <c r="AK122" s="667"/>
    </row>
    <row r="123" spans="1:41" s="397" customFormat="1" ht="66.75" customHeight="1">
      <c r="A123" s="691" t="s">
        <v>387</v>
      </c>
      <c r="B123" s="886" t="s">
        <v>208</v>
      </c>
      <c r="C123" s="887"/>
      <c r="D123" s="259">
        <v>8</v>
      </c>
      <c r="E123" s="259"/>
      <c r="F123" s="259">
        <v>8</v>
      </c>
      <c r="G123" s="259">
        <v>6</v>
      </c>
      <c r="H123" s="675">
        <f>I123/24</f>
        <v>11</v>
      </c>
      <c r="I123" s="676">
        <f>AA123+AB123+AC123+AD123</f>
        <v>264</v>
      </c>
      <c r="J123" s="677">
        <f>SUM(J124:J129)</f>
        <v>20</v>
      </c>
      <c r="K123" s="259">
        <f>SUM(K124:K129)</f>
        <v>10</v>
      </c>
      <c r="L123" s="259">
        <f>SUM(L124:L129)</f>
        <v>18</v>
      </c>
      <c r="M123" s="675"/>
      <c r="N123" s="675">
        <f>AC123+AD123</f>
        <v>216</v>
      </c>
      <c r="O123" s="678"/>
      <c r="P123" s="259"/>
      <c r="Q123" s="679"/>
      <c r="R123" s="678"/>
      <c r="S123" s="259"/>
      <c r="T123" s="259"/>
      <c r="U123" s="679"/>
      <c r="V123" s="678"/>
      <c r="W123" s="259"/>
      <c r="X123" s="259"/>
      <c r="Y123" s="259"/>
      <c r="Z123" s="679"/>
      <c r="AA123" s="677"/>
      <c r="AB123" s="259">
        <f>SUM(AB124:AB129)</f>
        <v>48</v>
      </c>
      <c r="AC123" s="259"/>
      <c r="AD123" s="680">
        <f>SUM(AD124:AD129)</f>
        <v>216</v>
      </c>
      <c r="AE123" s="396"/>
      <c r="AF123" s="396"/>
      <c r="AG123" s="396"/>
      <c r="AH123" s="396"/>
      <c r="AI123" s="396"/>
      <c r="AJ123" s="396"/>
      <c r="AK123" s="396"/>
    </row>
    <row r="124" spans="1:41" s="425" customFormat="1" ht="56.25" customHeight="1">
      <c r="A124" s="36" t="s">
        <v>388</v>
      </c>
      <c r="B124" s="635" t="s">
        <v>280</v>
      </c>
      <c r="C124" s="643" t="s">
        <v>245</v>
      </c>
      <c r="D124" s="662"/>
      <c r="E124" s="662"/>
      <c r="F124" s="662"/>
      <c r="G124" s="662"/>
      <c r="H124" s="135">
        <f t="shared" si="30"/>
        <v>1.75</v>
      </c>
      <c r="I124" s="181">
        <f t="shared" ref="I124:I129" si="32">AA124+AB124+AC124+AD124</f>
        <v>42</v>
      </c>
      <c r="J124" s="136">
        <f t="shared" ref="J124:J129" si="33">AB124-L124-K124</f>
        <v>4</v>
      </c>
      <c r="K124" s="52">
        <v>2</v>
      </c>
      <c r="L124" s="52"/>
      <c r="M124" s="135"/>
      <c r="N124" s="135">
        <f t="shared" ref="N124:N129" si="34">AC124+AD124</f>
        <v>36</v>
      </c>
      <c r="O124" s="56"/>
      <c r="P124" s="52"/>
      <c r="Q124" s="665"/>
      <c r="R124" s="664"/>
      <c r="S124" s="662"/>
      <c r="T124" s="662"/>
      <c r="U124" s="665"/>
      <c r="V124" s="664"/>
      <c r="W124" s="662"/>
      <c r="X124" s="662"/>
      <c r="Y124" s="662"/>
      <c r="Z124" s="665"/>
      <c r="AA124" s="681"/>
      <c r="AB124" s="662">
        <v>6</v>
      </c>
      <c r="AC124" s="662"/>
      <c r="AD124" s="682">
        <v>36</v>
      </c>
      <c r="AE124" s="667"/>
      <c r="AF124" s="667"/>
      <c r="AG124" s="667"/>
      <c r="AH124" s="667"/>
      <c r="AI124" s="667"/>
      <c r="AJ124" s="667"/>
      <c r="AK124" s="667"/>
    </row>
    <row r="125" spans="1:41" s="425" customFormat="1" ht="59.25" customHeight="1">
      <c r="A125" s="36" t="s">
        <v>389</v>
      </c>
      <c r="B125" s="635" t="s">
        <v>286</v>
      </c>
      <c r="C125" s="643" t="s">
        <v>309</v>
      </c>
      <c r="D125" s="662"/>
      <c r="E125" s="662"/>
      <c r="F125" s="662"/>
      <c r="G125" s="662"/>
      <c r="H125" s="135">
        <f t="shared" si="30"/>
        <v>1.75</v>
      </c>
      <c r="I125" s="181">
        <f t="shared" si="32"/>
        <v>42</v>
      </c>
      <c r="J125" s="136">
        <f t="shared" si="33"/>
        <v>4</v>
      </c>
      <c r="K125" s="52">
        <v>2</v>
      </c>
      <c r="L125" s="52"/>
      <c r="M125" s="135"/>
      <c r="N125" s="135">
        <f t="shared" si="34"/>
        <v>36</v>
      </c>
      <c r="O125" s="56"/>
      <c r="P125" s="52"/>
      <c r="Q125" s="665"/>
      <c r="R125" s="664"/>
      <c r="S125" s="662"/>
      <c r="T125" s="662"/>
      <c r="U125" s="665"/>
      <c r="V125" s="664"/>
      <c r="W125" s="662"/>
      <c r="X125" s="662"/>
      <c r="Y125" s="662"/>
      <c r="Z125" s="665"/>
      <c r="AA125" s="681"/>
      <c r="AB125" s="662">
        <v>6</v>
      </c>
      <c r="AC125" s="662"/>
      <c r="AD125" s="682">
        <v>36</v>
      </c>
      <c r="AE125" s="667"/>
      <c r="AF125" s="667"/>
      <c r="AG125" s="667"/>
      <c r="AH125" s="667"/>
      <c r="AI125" s="667"/>
      <c r="AJ125" s="667"/>
      <c r="AK125" s="667"/>
    </row>
    <row r="126" spans="1:41" s="425" customFormat="1" ht="77.25" customHeight="1">
      <c r="A126" s="36" t="s">
        <v>390</v>
      </c>
      <c r="B126" s="635" t="s">
        <v>287</v>
      </c>
      <c r="C126" s="647" t="s">
        <v>244</v>
      </c>
      <c r="D126" s="662"/>
      <c r="E126" s="662"/>
      <c r="F126" s="662"/>
      <c r="G126" s="662"/>
      <c r="H126" s="135">
        <f t="shared" si="30"/>
        <v>2.25</v>
      </c>
      <c r="I126" s="181">
        <f t="shared" si="32"/>
        <v>54</v>
      </c>
      <c r="J126" s="136">
        <f t="shared" si="33"/>
        <v>0</v>
      </c>
      <c r="K126" s="52"/>
      <c r="L126" s="52">
        <v>18</v>
      </c>
      <c r="M126" s="135"/>
      <c r="N126" s="135">
        <f t="shared" si="34"/>
        <v>36</v>
      </c>
      <c r="O126" s="56"/>
      <c r="P126" s="52"/>
      <c r="Q126" s="665"/>
      <c r="R126" s="664"/>
      <c r="S126" s="662"/>
      <c r="T126" s="662"/>
      <c r="U126" s="665"/>
      <c r="V126" s="664"/>
      <c r="W126" s="662"/>
      <c r="X126" s="662"/>
      <c r="Y126" s="662"/>
      <c r="Z126" s="665"/>
      <c r="AA126" s="681"/>
      <c r="AB126" s="662">
        <v>18</v>
      </c>
      <c r="AC126" s="662"/>
      <c r="AD126" s="682">
        <v>36</v>
      </c>
      <c r="AE126" s="667"/>
      <c r="AF126" s="667"/>
      <c r="AG126" s="667"/>
      <c r="AH126" s="667"/>
      <c r="AI126" s="667"/>
      <c r="AJ126" s="667"/>
      <c r="AK126" s="667"/>
    </row>
    <row r="127" spans="1:41" s="425" customFormat="1" ht="48.75" customHeight="1">
      <c r="A127" s="36" t="s">
        <v>391</v>
      </c>
      <c r="B127" s="635" t="s">
        <v>260</v>
      </c>
      <c r="C127" s="643" t="s">
        <v>240</v>
      </c>
      <c r="D127" s="662"/>
      <c r="E127" s="662"/>
      <c r="F127" s="662"/>
      <c r="G127" s="662"/>
      <c r="H127" s="135">
        <f t="shared" si="30"/>
        <v>1.75</v>
      </c>
      <c r="I127" s="181">
        <f t="shared" si="32"/>
        <v>42</v>
      </c>
      <c r="J127" s="136">
        <f t="shared" si="33"/>
        <v>4</v>
      </c>
      <c r="K127" s="52">
        <v>2</v>
      </c>
      <c r="L127" s="52"/>
      <c r="M127" s="135"/>
      <c r="N127" s="135">
        <f t="shared" si="34"/>
        <v>36</v>
      </c>
      <c r="O127" s="56"/>
      <c r="P127" s="52"/>
      <c r="Q127" s="665"/>
      <c r="R127" s="664"/>
      <c r="S127" s="662"/>
      <c r="T127" s="662"/>
      <c r="U127" s="665"/>
      <c r="V127" s="664"/>
      <c r="W127" s="662"/>
      <c r="X127" s="662"/>
      <c r="Y127" s="662"/>
      <c r="Z127" s="665"/>
      <c r="AA127" s="681"/>
      <c r="AB127" s="662">
        <v>6</v>
      </c>
      <c r="AC127" s="662"/>
      <c r="AD127" s="682">
        <v>36</v>
      </c>
      <c r="AE127" s="667"/>
      <c r="AF127" s="667"/>
      <c r="AG127" s="667"/>
      <c r="AH127" s="667"/>
      <c r="AI127" s="667"/>
      <c r="AJ127" s="667"/>
      <c r="AK127" s="667"/>
    </row>
    <row r="128" spans="1:41" s="425" customFormat="1" ht="57" customHeight="1">
      <c r="A128" s="36" t="s">
        <v>392</v>
      </c>
      <c r="B128" s="635" t="s">
        <v>259</v>
      </c>
      <c r="C128" s="643" t="s">
        <v>248</v>
      </c>
      <c r="D128" s="662"/>
      <c r="E128" s="662"/>
      <c r="F128" s="662"/>
      <c r="G128" s="662"/>
      <c r="H128" s="135">
        <f t="shared" si="30"/>
        <v>1.75</v>
      </c>
      <c r="I128" s="181">
        <f t="shared" si="32"/>
        <v>42</v>
      </c>
      <c r="J128" s="136">
        <f t="shared" si="33"/>
        <v>4</v>
      </c>
      <c r="K128" s="52">
        <v>2</v>
      </c>
      <c r="L128" s="52"/>
      <c r="M128" s="135"/>
      <c r="N128" s="135">
        <f t="shared" si="34"/>
        <v>36</v>
      </c>
      <c r="O128" s="56"/>
      <c r="P128" s="52"/>
      <c r="Q128" s="665"/>
      <c r="R128" s="664"/>
      <c r="S128" s="662"/>
      <c r="T128" s="662"/>
      <c r="U128" s="665"/>
      <c r="V128" s="664"/>
      <c r="W128" s="662"/>
      <c r="X128" s="662"/>
      <c r="Y128" s="662"/>
      <c r="Z128" s="665"/>
      <c r="AA128" s="681"/>
      <c r="AB128" s="662">
        <v>6</v>
      </c>
      <c r="AC128" s="662"/>
      <c r="AD128" s="682">
        <v>36</v>
      </c>
      <c r="AE128" s="667"/>
      <c r="AF128" s="667"/>
      <c r="AG128" s="667"/>
      <c r="AH128" s="667"/>
      <c r="AI128" s="667"/>
      <c r="AJ128" s="667"/>
      <c r="AK128" s="667"/>
    </row>
    <row r="129" spans="1:39" s="425" customFormat="1" ht="58.5" customHeight="1" thickBot="1">
      <c r="A129" s="36" t="s">
        <v>393</v>
      </c>
      <c r="B129" s="636" t="s">
        <v>258</v>
      </c>
      <c r="C129" s="651" t="s">
        <v>321</v>
      </c>
      <c r="D129" s="447"/>
      <c r="E129" s="447"/>
      <c r="F129" s="447"/>
      <c r="G129" s="447"/>
      <c r="H129" s="178">
        <f t="shared" si="30"/>
        <v>1.75</v>
      </c>
      <c r="I129" s="182">
        <f t="shared" si="32"/>
        <v>42</v>
      </c>
      <c r="J129" s="177">
        <f t="shared" si="33"/>
        <v>4</v>
      </c>
      <c r="K129" s="174">
        <v>2</v>
      </c>
      <c r="L129" s="174"/>
      <c r="M129" s="178"/>
      <c r="N129" s="178">
        <f t="shared" si="34"/>
        <v>36</v>
      </c>
      <c r="O129" s="175"/>
      <c r="P129" s="174"/>
      <c r="Q129" s="685"/>
      <c r="R129" s="684"/>
      <c r="S129" s="447"/>
      <c r="T129" s="447"/>
      <c r="U129" s="685"/>
      <c r="V129" s="684"/>
      <c r="W129" s="447"/>
      <c r="X129" s="447"/>
      <c r="Y129" s="447"/>
      <c r="Z129" s="685"/>
      <c r="AA129" s="683"/>
      <c r="AB129" s="447">
        <v>6</v>
      </c>
      <c r="AC129" s="447"/>
      <c r="AD129" s="686">
        <v>36</v>
      </c>
      <c r="AE129" s="667"/>
      <c r="AF129" s="667"/>
      <c r="AG129" s="667"/>
      <c r="AH129" s="667"/>
      <c r="AI129" s="667"/>
      <c r="AJ129" s="667"/>
      <c r="AK129" s="667"/>
    </row>
    <row r="130" spans="1:39" s="397" customFormat="1" ht="42" customHeight="1" thickBot="1">
      <c r="A130" s="692" t="s">
        <v>394</v>
      </c>
      <c r="B130" s="879" t="s">
        <v>341</v>
      </c>
      <c r="C130" s="880"/>
      <c r="D130" s="504"/>
      <c r="E130" s="504">
        <v>7</v>
      </c>
      <c r="F130" s="504"/>
      <c r="G130" s="504">
        <v>3</v>
      </c>
      <c r="H130" s="507">
        <f>I130/24</f>
        <v>2</v>
      </c>
      <c r="I130" s="514">
        <f>AA130+AB130+AC130+AD130</f>
        <v>48</v>
      </c>
      <c r="J130" s="503">
        <f>SUM(J131:J137)</f>
        <v>34</v>
      </c>
      <c r="K130" s="504">
        <f>SUM(K131:K137)</f>
        <v>14</v>
      </c>
      <c r="L130" s="504"/>
      <c r="M130" s="507"/>
      <c r="N130" s="507"/>
      <c r="O130" s="192"/>
      <c r="P130" s="504"/>
      <c r="Q130" s="506"/>
      <c r="R130" s="192"/>
      <c r="S130" s="504"/>
      <c r="T130" s="504"/>
      <c r="U130" s="506"/>
      <c r="V130" s="192"/>
      <c r="W130" s="504"/>
      <c r="X130" s="504"/>
      <c r="Y130" s="504"/>
      <c r="Z130" s="506"/>
      <c r="AA130" s="503"/>
      <c r="AB130" s="504">
        <f>SUM(AB131:AB137)</f>
        <v>48</v>
      </c>
      <c r="AC130" s="504"/>
      <c r="AD130" s="340"/>
      <c r="AE130" s="396"/>
      <c r="AF130" s="396"/>
      <c r="AG130" s="396"/>
      <c r="AH130" s="396"/>
      <c r="AI130" s="396"/>
      <c r="AJ130" s="396"/>
      <c r="AK130" s="396"/>
    </row>
    <row r="131" spans="1:39" s="425" customFormat="1" ht="62.25" customHeight="1">
      <c r="A131" s="52" t="s">
        <v>395</v>
      </c>
      <c r="B131" s="643" t="s">
        <v>288</v>
      </c>
      <c r="C131" s="643" t="s">
        <v>308</v>
      </c>
      <c r="D131" s="662"/>
      <c r="E131" s="662"/>
      <c r="F131" s="662"/>
      <c r="G131" s="662"/>
      <c r="H131" s="663">
        <f t="shared" ref="H131:H137" si="35">I131/24</f>
        <v>0.25</v>
      </c>
      <c r="I131" s="181">
        <f t="shared" ref="I131:I137" si="36">AA131+AB131+AC131+AD131</f>
        <v>6</v>
      </c>
      <c r="J131" s="136">
        <f t="shared" ref="J131:J137" si="37">AB131-K131</f>
        <v>4</v>
      </c>
      <c r="K131" s="52">
        <v>2</v>
      </c>
      <c r="L131" s="52"/>
      <c r="M131" s="135"/>
      <c r="N131" s="135"/>
      <c r="O131" s="56"/>
      <c r="P131" s="662"/>
      <c r="Q131" s="665"/>
      <c r="R131" s="664"/>
      <c r="S131" s="662"/>
      <c r="T131" s="662"/>
      <c r="U131" s="665"/>
      <c r="V131" s="664"/>
      <c r="W131" s="662"/>
      <c r="X131" s="662"/>
      <c r="Y131" s="662"/>
      <c r="Z131" s="665"/>
      <c r="AA131" s="681"/>
      <c r="AB131" s="662">
        <v>6</v>
      </c>
      <c r="AC131" s="662"/>
      <c r="AD131" s="687"/>
      <c r="AE131" s="667"/>
      <c r="AF131" s="667"/>
      <c r="AG131" s="667"/>
      <c r="AH131" s="667"/>
      <c r="AI131" s="667"/>
      <c r="AJ131" s="667"/>
      <c r="AK131" s="667"/>
    </row>
    <row r="132" spans="1:39" s="443" customFormat="1" ht="42" customHeight="1">
      <c r="A132" s="36" t="s">
        <v>396</v>
      </c>
      <c r="B132" s="635" t="s">
        <v>296</v>
      </c>
      <c r="C132" s="635" t="s">
        <v>309</v>
      </c>
      <c r="D132" s="36"/>
      <c r="E132" s="36"/>
      <c r="F132" s="36"/>
      <c r="G132" s="36"/>
      <c r="H132" s="515">
        <f t="shared" si="35"/>
        <v>0.25</v>
      </c>
      <c r="I132" s="50">
        <f t="shared" si="36"/>
        <v>6</v>
      </c>
      <c r="J132" s="38">
        <f t="shared" si="37"/>
        <v>4</v>
      </c>
      <c r="K132" s="36">
        <v>2</v>
      </c>
      <c r="L132" s="36"/>
      <c r="M132" s="62"/>
      <c r="N132" s="62"/>
      <c r="O132" s="39"/>
      <c r="P132" s="36"/>
      <c r="Q132" s="40"/>
      <c r="R132" s="39"/>
      <c r="S132" s="36"/>
      <c r="T132" s="36"/>
      <c r="U132" s="40"/>
      <c r="V132" s="39"/>
      <c r="W132" s="36"/>
      <c r="X132" s="36"/>
      <c r="Y132" s="36"/>
      <c r="Z132" s="40"/>
      <c r="AA132" s="38"/>
      <c r="AB132" s="668">
        <v>6</v>
      </c>
      <c r="AC132" s="36"/>
      <c r="AD132" s="437"/>
      <c r="AE132" s="442"/>
      <c r="AF132" s="442"/>
      <c r="AG132" s="442"/>
      <c r="AH132" s="442"/>
      <c r="AI132" s="442"/>
      <c r="AJ132" s="442"/>
      <c r="AK132" s="442"/>
    </row>
    <row r="133" spans="1:39" s="443" customFormat="1" ht="44.25" customHeight="1">
      <c r="A133" s="52" t="s">
        <v>397</v>
      </c>
      <c r="B133" s="635" t="s">
        <v>297</v>
      </c>
      <c r="C133" s="635" t="s">
        <v>246</v>
      </c>
      <c r="D133" s="36"/>
      <c r="E133" s="36"/>
      <c r="F133" s="36"/>
      <c r="G133" s="36"/>
      <c r="H133" s="62">
        <f t="shared" si="35"/>
        <v>0.25</v>
      </c>
      <c r="I133" s="50">
        <f t="shared" si="36"/>
        <v>6</v>
      </c>
      <c r="J133" s="38">
        <f t="shared" si="37"/>
        <v>4</v>
      </c>
      <c r="K133" s="36">
        <v>2</v>
      </c>
      <c r="L133" s="36"/>
      <c r="M133" s="62"/>
      <c r="N133" s="62"/>
      <c r="O133" s="39"/>
      <c r="P133" s="36"/>
      <c r="Q133" s="40"/>
      <c r="R133" s="39"/>
      <c r="S133" s="36"/>
      <c r="T133" s="36"/>
      <c r="U133" s="40"/>
      <c r="V133" s="39"/>
      <c r="W133" s="36"/>
      <c r="X133" s="36"/>
      <c r="Y133" s="36"/>
      <c r="Z133" s="40"/>
      <c r="AA133" s="38"/>
      <c r="AB133" s="668">
        <v>6</v>
      </c>
      <c r="AC133" s="36"/>
      <c r="AD133" s="437"/>
      <c r="AE133" s="442"/>
      <c r="AF133" s="442"/>
      <c r="AG133" s="442"/>
      <c r="AH133" s="442"/>
      <c r="AI133" s="442"/>
      <c r="AJ133" s="442"/>
      <c r="AK133" s="442"/>
    </row>
    <row r="134" spans="1:39" s="443" customFormat="1" ht="74.25" customHeight="1">
      <c r="A134" s="36" t="s">
        <v>398</v>
      </c>
      <c r="B134" s="635" t="s">
        <v>298</v>
      </c>
      <c r="C134" s="635" t="s">
        <v>322</v>
      </c>
      <c r="D134" s="36"/>
      <c r="E134" s="36"/>
      <c r="F134" s="36"/>
      <c r="G134" s="36"/>
      <c r="H134" s="62">
        <f t="shared" si="35"/>
        <v>0.25</v>
      </c>
      <c r="I134" s="50">
        <f t="shared" si="36"/>
        <v>6</v>
      </c>
      <c r="J134" s="38">
        <f t="shared" si="37"/>
        <v>4</v>
      </c>
      <c r="K134" s="36">
        <v>2</v>
      </c>
      <c r="L134" s="36"/>
      <c r="M134" s="62"/>
      <c r="N134" s="62"/>
      <c r="O134" s="39"/>
      <c r="P134" s="36"/>
      <c r="Q134" s="40"/>
      <c r="R134" s="39"/>
      <c r="S134" s="36"/>
      <c r="T134" s="36"/>
      <c r="U134" s="40"/>
      <c r="V134" s="39"/>
      <c r="W134" s="36"/>
      <c r="X134" s="36"/>
      <c r="Y134" s="36"/>
      <c r="Z134" s="40"/>
      <c r="AA134" s="38"/>
      <c r="AB134" s="668">
        <v>6</v>
      </c>
      <c r="AC134" s="36"/>
      <c r="AD134" s="437"/>
      <c r="AE134" s="442"/>
      <c r="AF134" s="442"/>
      <c r="AG134" s="442"/>
      <c r="AH134" s="442"/>
      <c r="AI134" s="442"/>
      <c r="AJ134" s="442"/>
      <c r="AK134" s="442"/>
    </row>
    <row r="135" spans="1:39" s="443" customFormat="1" ht="77.25" customHeight="1">
      <c r="A135" s="52" t="s">
        <v>399</v>
      </c>
      <c r="B135" s="635" t="s">
        <v>299</v>
      </c>
      <c r="C135" s="635" t="s">
        <v>323</v>
      </c>
      <c r="D135" s="36"/>
      <c r="E135" s="36"/>
      <c r="F135" s="36"/>
      <c r="G135" s="36"/>
      <c r="H135" s="62">
        <f t="shared" si="35"/>
        <v>0.25</v>
      </c>
      <c r="I135" s="50">
        <f t="shared" si="36"/>
        <v>6</v>
      </c>
      <c r="J135" s="38">
        <f t="shared" si="37"/>
        <v>4</v>
      </c>
      <c r="K135" s="36">
        <v>2</v>
      </c>
      <c r="L135" s="36"/>
      <c r="M135" s="62"/>
      <c r="N135" s="62"/>
      <c r="O135" s="39"/>
      <c r="P135" s="36"/>
      <c r="Q135" s="40"/>
      <c r="R135" s="39"/>
      <c r="S135" s="36"/>
      <c r="T135" s="36"/>
      <c r="U135" s="40"/>
      <c r="V135" s="39"/>
      <c r="W135" s="36"/>
      <c r="X135" s="36"/>
      <c r="Y135" s="36"/>
      <c r="Z135" s="40"/>
      <c r="AA135" s="38"/>
      <c r="AB135" s="668">
        <v>6</v>
      </c>
      <c r="AC135" s="36"/>
      <c r="AD135" s="437"/>
      <c r="AE135" s="442"/>
      <c r="AF135" s="442"/>
      <c r="AG135" s="442"/>
      <c r="AH135" s="442"/>
      <c r="AI135" s="442"/>
      <c r="AJ135" s="442"/>
      <c r="AK135" s="442"/>
    </row>
    <row r="136" spans="1:39" s="443" customFormat="1" ht="59.25" customHeight="1">
      <c r="A136" s="36" t="s">
        <v>400</v>
      </c>
      <c r="B136" s="635" t="s">
        <v>300</v>
      </c>
      <c r="C136" s="635" t="s">
        <v>247</v>
      </c>
      <c r="D136" s="36"/>
      <c r="E136" s="36"/>
      <c r="F136" s="36"/>
      <c r="G136" s="36"/>
      <c r="H136" s="62">
        <f t="shared" si="35"/>
        <v>0.25</v>
      </c>
      <c r="I136" s="50">
        <f t="shared" si="36"/>
        <v>6</v>
      </c>
      <c r="J136" s="38">
        <f t="shared" si="37"/>
        <v>4</v>
      </c>
      <c r="K136" s="36">
        <v>2</v>
      </c>
      <c r="L136" s="36"/>
      <c r="M136" s="62"/>
      <c r="N136" s="62"/>
      <c r="O136" s="39"/>
      <c r="P136" s="36"/>
      <c r="Q136" s="40"/>
      <c r="R136" s="39"/>
      <c r="S136" s="36"/>
      <c r="T136" s="36"/>
      <c r="U136" s="40"/>
      <c r="V136" s="39"/>
      <c r="W136" s="36"/>
      <c r="X136" s="36"/>
      <c r="Y136" s="36"/>
      <c r="Z136" s="40"/>
      <c r="AA136" s="38"/>
      <c r="AB136" s="668">
        <v>6</v>
      </c>
      <c r="AC136" s="36"/>
      <c r="AD136" s="437"/>
      <c r="AE136" s="442"/>
      <c r="AF136" s="442"/>
      <c r="AG136" s="442"/>
      <c r="AH136" s="442"/>
      <c r="AI136" s="442"/>
      <c r="AJ136" s="442"/>
      <c r="AK136" s="442"/>
    </row>
    <row r="137" spans="1:39" s="443" customFormat="1" ht="84" customHeight="1" thickBot="1">
      <c r="A137" s="52" t="s">
        <v>401</v>
      </c>
      <c r="B137" s="636" t="s">
        <v>301</v>
      </c>
      <c r="C137" s="636" t="s">
        <v>324</v>
      </c>
      <c r="D137" s="108"/>
      <c r="E137" s="108"/>
      <c r="F137" s="108"/>
      <c r="G137" s="108"/>
      <c r="H137" s="115">
        <f t="shared" si="35"/>
        <v>0.5</v>
      </c>
      <c r="I137" s="112">
        <f t="shared" si="36"/>
        <v>12</v>
      </c>
      <c r="J137" s="113">
        <f t="shared" si="37"/>
        <v>10</v>
      </c>
      <c r="K137" s="108">
        <v>2</v>
      </c>
      <c r="L137" s="108"/>
      <c r="M137" s="115"/>
      <c r="N137" s="115"/>
      <c r="O137" s="110"/>
      <c r="P137" s="108"/>
      <c r="Q137" s="111"/>
      <c r="R137" s="110"/>
      <c r="S137" s="108"/>
      <c r="T137" s="108"/>
      <c r="U137" s="111"/>
      <c r="V137" s="110"/>
      <c r="W137" s="108"/>
      <c r="X137" s="108"/>
      <c r="Y137" s="108"/>
      <c r="Z137" s="111"/>
      <c r="AA137" s="113"/>
      <c r="AB137" s="688">
        <v>12</v>
      </c>
      <c r="AC137" s="108"/>
      <c r="AD137" s="653"/>
      <c r="AE137" s="442"/>
      <c r="AF137" s="442"/>
      <c r="AG137" s="442"/>
      <c r="AH137" s="442"/>
      <c r="AI137" s="442"/>
      <c r="AJ137" s="442"/>
      <c r="AK137" s="442"/>
    </row>
    <row r="138" spans="1:39" s="397" customFormat="1" ht="57.75" customHeight="1" thickBot="1">
      <c r="A138" s="692" t="s">
        <v>402</v>
      </c>
      <c r="B138" s="865" t="s">
        <v>210</v>
      </c>
      <c r="C138" s="881"/>
      <c r="D138" s="504">
        <v>8</v>
      </c>
      <c r="E138" s="504"/>
      <c r="F138" s="504">
        <v>8</v>
      </c>
      <c r="G138" s="504">
        <v>3</v>
      </c>
      <c r="H138" s="507">
        <f>I138/24</f>
        <v>11</v>
      </c>
      <c r="I138" s="514">
        <f>J138+K138+L138+M138+N138</f>
        <v>264</v>
      </c>
      <c r="J138" s="503">
        <f>SUM(J139:J141)</f>
        <v>28</v>
      </c>
      <c r="K138" s="504">
        <f>SUM(K139:K141)</f>
        <v>4</v>
      </c>
      <c r="L138" s="504">
        <f>SUM(L139:L141)</f>
        <v>16</v>
      </c>
      <c r="M138" s="507">
        <f>SUM(M139:M141)</f>
        <v>216</v>
      </c>
      <c r="N138" s="507">
        <f>SUM(N139:N141)</f>
        <v>0</v>
      </c>
      <c r="O138" s="192"/>
      <c r="P138" s="504"/>
      <c r="Q138" s="506"/>
      <c r="R138" s="192"/>
      <c r="S138" s="504"/>
      <c r="T138" s="504"/>
      <c r="U138" s="506"/>
      <c r="V138" s="192"/>
      <c r="W138" s="504"/>
      <c r="X138" s="504"/>
      <c r="Y138" s="504"/>
      <c r="Z138" s="506"/>
      <c r="AA138" s="503"/>
      <c r="AB138" s="504">
        <f>SUM(AB139:AB141)</f>
        <v>48</v>
      </c>
      <c r="AC138" s="504"/>
      <c r="AD138" s="340"/>
      <c r="AE138" s="396"/>
      <c r="AF138" s="396"/>
      <c r="AG138" s="396"/>
      <c r="AH138" s="396"/>
      <c r="AI138" s="396"/>
      <c r="AJ138" s="396"/>
      <c r="AK138" s="396"/>
    </row>
    <row r="139" spans="1:39" s="400" customFormat="1" ht="75" customHeight="1">
      <c r="A139" s="52" t="s">
        <v>403</v>
      </c>
      <c r="B139" s="654" t="s">
        <v>302</v>
      </c>
      <c r="C139" s="654" t="s">
        <v>311</v>
      </c>
      <c r="D139" s="59"/>
      <c r="E139" s="662"/>
      <c r="F139" s="662"/>
      <c r="G139" s="52"/>
      <c r="H139" s="135">
        <f t="shared" ref="H139:H141" si="38">I139/24</f>
        <v>0.5</v>
      </c>
      <c r="I139" s="181">
        <f t="shared" ref="I139:I140" si="39">AA139+AB139+AC139+AD139</f>
        <v>12</v>
      </c>
      <c r="J139" s="136">
        <f>AB139-L139-N139-K139</f>
        <v>10</v>
      </c>
      <c r="K139" s="52">
        <v>2</v>
      </c>
      <c r="L139" s="52"/>
      <c r="M139" s="135"/>
      <c r="N139" s="663"/>
      <c r="O139" s="664"/>
      <c r="P139" s="59"/>
      <c r="Q139" s="402"/>
      <c r="R139" s="401"/>
      <c r="S139" s="59"/>
      <c r="T139" s="59"/>
      <c r="U139" s="402"/>
      <c r="V139" s="401"/>
      <c r="W139" s="59"/>
      <c r="X139" s="59"/>
      <c r="Y139" s="59"/>
      <c r="Z139" s="402"/>
      <c r="AA139" s="403"/>
      <c r="AB139" s="59">
        <v>12</v>
      </c>
      <c r="AC139" s="59"/>
      <c r="AD139" s="652"/>
      <c r="AE139" s="399"/>
      <c r="AF139" s="399"/>
      <c r="AG139" s="399"/>
      <c r="AH139" s="399"/>
      <c r="AI139" s="399"/>
      <c r="AJ139" s="399"/>
      <c r="AK139" s="399"/>
    </row>
    <row r="140" spans="1:39" s="400" customFormat="1" ht="32.25" customHeight="1">
      <c r="A140" s="36" t="s">
        <v>404</v>
      </c>
      <c r="B140" s="648" t="s">
        <v>306</v>
      </c>
      <c r="C140" s="649" t="s">
        <v>310</v>
      </c>
      <c r="D140" s="240"/>
      <c r="E140" s="668"/>
      <c r="F140" s="668"/>
      <c r="G140" s="36"/>
      <c r="H140" s="62">
        <f t="shared" si="38"/>
        <v>1</v>
      </c>
      <c r="I140" s="50">
        <f t="shared" si="39"/>
        <v>24</v>
      </c>
      <c r="J140" s="38">
        <f>AB140-L140-N140-K140</f>
        <v>8</v>
      </c>
      <c r="K140" s="36"/>
      <c r="L140" s="693">
        <v>16</v>
      </c>
      <c r="M140" s="733"/>
      <c r="N140" s="515"/>
      <c r="O140" s="669"/>
      <c r="P140" s="240"/>
      <c r="Q140" s="564"/>
      <c r="R140" s="563"/>
      <c r="S140" s="240"/>
      <c r="T140" s="240"/>
      <c r="U140" s="564"/>
      <c r="V140" s="563"/>
      <c r="W140" s="240"/>
      <c r="X140" s="240"/>
      <c r="Y140" s="240"/>
      <c r="Z140" s="564"/>
      <c r="AA140" s="559"/>
      <c r="AB140" s="240">
        <v>24</v>
      </c>
      <c r="AC140" s="240"/>
      <c r="AD140" s="398"/>
      <c r="AE140" s="399"/>
      <c r="AF140" s="399"/>
      <c r="AG140" s="399"/>
      <c r="AH140" s="399"/>
      <c r="AI140" s="399"/>
      <c r="AJ140" s="399"/>
      <c r="AK140" s="399"/>
    </row>
    <row r="141" spans="1:39" s="400" customFormat="1" ht="63" customHeight="1" thickBot="1">
      <c r="A141" s="52" t="s">
        <v>405</v>
      </c>
      <c r="B141" s="650" t="s">
        <v>307</v>
      </c>
      <c r="C141" s="650" t="s">
        <v>244</v>
      </c>
      <c r="D141" s="588"/>
      <c r="E141" s="688"/>
      <c r="F141" s="688"/>
      <c r="G141" s="108"/>
      <c r="H141" s="62">
        <f t="shared" si="38"/>
        <v>9.5</v>
      </c>
      <c r="I141" s="50">
        <f>J141+K141+L141+M141</f>
        <v>228</v>
      </c>
      <c r="J141" s="38">
        <f>AB141-L141-N141-K141</f>
        <v>10</v>
      </c>
      <c r="K141" s="108">
        <v>2</v>
      </c>
      <c r="L141" s="108"/>
      <c r="M141" s="115">
        <v>216</v>
      </c>
      <c r="N141" s="518"/>
      <c r="O141" s="689"/>
      <c r="P141" s="588"/>
      <c r="Q141" s="591"/>
      <c r="R141" s="590"/>
      <c r="S141" s="588"/>
      <c r="T141" s="588"/>
      <c r="U141" s="591"/>
      <c r="V141" s="590"/>
      <c r="W141" s="588"/>
      <c r="X141" s="588"/>
      <c r="Y141" s="588"/>
      <c r="Z141" s="591"/>
      <c r="AA141" s="589"/>
      <c r="AB141" s="588">
        <v>12</v>
      </c>
      <c r="AC141" s="588"/>
      <c r="AD141" s="592"/>
      <c r="AE141" s="399"/>
      <c r="AF141" s="399"/>
      <c r="AG141" s="399"/>
      <c r="AH141" s="399"/>
      <c r="AI141" s="399"/>
      <c r="AJ141" s="399"/>
      <c r="AK141" s="399"/>
    </row>
    <row r="142" spans="1:39" ht="25.5" hidden="1" customHeight="1" thickBot="1">
      <c r="A142" s="535"/>
      <c r="B142" s="540"/>
      <c r="C142" s="539"/>
      <c r="D142" s="535"/>
      <c r="E142" s="536"/>
      <c r="F142" s="536"/>
      <c r="G142" s="540"/>
      <c r="H142" s="540"/>
      <c r="I142" s="534"/>
      <c r="J142" s="593"/>
      <c r="K142" s="536"/>
      <c r="L142" s="536"/>
      <c r="M142" s="540"/>
      <c r="N142" s="540"/>
      <c r="O142" s="535"/>
      <c r="P142" s="536"/>
      <c r="Q142" s="537"/>
      <c r="R142" s="535"/>
      <c r="S142" s="536"/>
      <c r="T142" s="536"/>
      <c r="U142" s="537"/>
      <c r="V142" s="535"/>
      <c r="W142" s="536"/>
      <c r="X142" s="536"/>
      <c r="Y142" s="536"/>
      <c r="Z142" s="594"/>
      <c r="AA142" s="595"/>
      <c r="AB142" s="416"/>
      <c r="AC142" s="416"/>
      <c r="AD142" s="417"/>
      <c r="AE142" s="262"/>
      <c r="AF142" s="262"/>
      <c r="AG142" s="262"/>
      <c r="AH142" s="262"/>
      <c r="AI142" s="262"/>
      <c r="AJ142" s="262"/>
      <c r="AK142" s="262"/>
      <c r="AL142" s="262"/>
      <c r="AM142" s="262"/>
    </row>
    <row r="143" spans="1:39" ht="21" customHeight="1" thickBot="1">
      <c r="A143" s="42" t="s">
        <v>52</v>
      </c>
      <c r="B143" s="63" t="s">
        <v>34</v>
      </c>
      <c r="C143" s="241"/>
      <c r="D143" s="42"/>
      <c r="E143" s="35"/>
      <c r="F143" s="35"/>
      <c r="G143" s="63"/>
      <c r="H143" s="540">
        <f t="shared" ref="H143:H144" si="40">I143/24</f>
        <v>3</v>
      </c>
      <c r="I143" s="44">
        <v>72</v>
      </c>
      <c r="J143" s="131"/>
      <c r="K143" s="35"/>
      <c r="L143" s="35"/>
      <c r="M143" s="63"/>
      <c r="N143" s="63"/>
      <c r="O143" s="42"/>
      <c r="P143" s="35"/>
      <c r="Q143" s="43"/>
      <c r="R143" s="42"/>
      <c r="S143" s="35"/>
      <c r="T143" s="35"/>
      <c r="U143" s="43"/>
      <c r="V143" s="42"/>
      <c r="W143" s="35"/>
      <c r="X143" s="35"/>
      <c r="Y143" s="35"/>
      <c r="Z143" s="43"/>
      <c r="AA143" s="566"/>
      <c r="AB143" s="353"/>
      <c r="AC143" s="353"/>
      <c r="AD143" s="279"/>
      <c r="AE143" s="262"/>
      <c r="AF143" s="262"/>
      <c r="AG143" s="262"/>
      <c r="AH143" s="262"/>
      <c r="AI143" s="262"/>
      <c r="AJ143" s="262"/>
      <c r="AK143" s="262"/>
      <c r="AL143" s="262"/>
      <c r="AM143" s="262"/>
    </row>
    <row r="144" spans="1:39" ht="25.5" customHeight="1" thickBot="1">
      <c r="A144" s="123" t="s">
        <v>53</v>
      </c>
      <c r="B144" s="127" t="s">
        <v>54</v>
      </c>
      <c r="C144" s="541"/>
      <c r="D144" s="123"/>
      <c r="E144" s="124"/>
      <c r="F144" s="124"/>
      <c r="G144" s="127"/>
      <c r="H144" s="540">
        <f t="shared" si="40"/>
        <v>3</v>
      </c>
      <c r="I144" s="126">
        <v>72</v>
      </c>
      <c r="J144" s="138"/>
      <c r="K144" s="124"/>
      <c r="L144" s="124"/>
      <c r="M144" s="109"/>
      <c r="N144" s="109"/>
      <c r="O144" s="123"/>
      <c r="P144" s="124"/>
      <c r="Q144" s="125"/>
      <c r="R144" s="123"/>
      <c r="S144" s="124"/>
      <c r="T144" s="124"/>
      <c r="U144" s="125"/>
      <c r="V144" s="123"/>
      <c r="W144" s="124"/>
      <c r="X144" s="124"/>
      <c r="Y144" s="124"/>
      <c r="Z144" s="139"/>
      <c r="AA144" s="596"/>
      <c r="AB144" s="419"/>
      <c r="AC144" s="419"/>
      <c r="AD144" s="420"/>
      <c r="AE144" s="262"/>
      <c r="AF144" s="262"/>
      <c r="AG144" s="262"/>
      <c r="AH144" s="262"/>
      <c r="AI144" s="262"/>
      <c r="AJ144" s="262"/>
      <c r="AK144" s="262"/>
      <c r="AL144" s="262"/>
      <c r="AM144" s="262"/>
    </row>
    <row r="145" spans="1:56" s="407" customFormat="1" ht="57" thickBot="1">
      <c r="A145" s="45"/>
      <c r="B145" s="46" t="s">
        <v>55</v>
      </c>
      <c r="C145" s="243"/>
      <c r="D145" s="45"/>
      <c r="E145" s="47"/>
      <c r="F145" s="47"/>
      <c r="G145" s="46"/>
      <c r="H145" s="46">
        <f>I145/24</f>
        <v>60</v>
      </c>
      <c r="I145" s="58">
        <f>I144+I143+I142+I94+I85</f>
        <v>1440</v>
      </c>
      <c r="J145" s="230">
        <f>J94+J85</f>
        <v>416</v>
      </c>
      <c r="K145" s="231">
        <f>K94+K85</f>
        <v>178</v>
      </c>
      <c r="L145" s="730">
        <f>L94+L85</f>
        <v>54</v>
      </c>
      <c r="M145" s="735">
        <v>216</v>
      </c>
      <c r="N145" s="735">
        <f>N94+N85</f>
        <v>432</v>
      </c>
      <c r="O145" s="734"/>
      <c r="P145" s="47"/>
      <c r="Q145" s="48"/>
      <c r="R145" s="45"/>
      <c r="S145" s="47"/>
      <c r="T145" s="47"/>
      <c r="U145" s="48"/>
      <c r="V145" s="45"/>
      <c r="W145" s="47"/>
      <c r="X145" s="47"/>
      <c r="Y145" s="47"/>
      <c r="Z145" s="229"/>
      <c r="AA145" s="567">
        <f>AA94+AA85</f>
        <v>432</v>
      </c>
      <c r="AB145" s="404">
        <f>AB94+AB85</f>
        <v>216</v>
      </c>
      <c r="AC145" s="404">
        <f>AC94+AC85</f>
        <v>216</v>
      </c>
      <c r="AD145" s="405">
        <f>AD94+AD85</f>
        <v>216</v>
      </c>
      <c r="AE145" s="406">
        <v>216</v>
      </c>
      <c r="AF145" s="406">
        <v>72</v>
      </c>
      <c r="AG145" s="406">
        <v>72</v>
      </c>
      <c r="AH145" s="406"/>
      <c r="AI145" s="406"/>
      <c r="AJ145" s="406"/>
      <c r="AK145" s="406"/>
      <c r="AL145" s="406"/>
      <c r="AM145" s="406"/>
    </row>
    <row r="146" spans="1:56" s="411" customFormat="1" ht="33.75" customHeight="1" thickBot="1">
      <c r="A146" s="232"/>
      <c r="B146" s="233" t="s">
        <v>56</v>
      </c>
      <c r="C146" s="238"/>
      <c r="D146" s="232"/>
      <c r="E146" s="234"/>
      <c r="F146" s="234"/>
      <c r="G146" s="233"/>
      <c r="H146" s="233">
        <f>I146/24</f>
        <v>240</v>
      </c>
      <c r="I146" s="235">
        <f>I145+I83</f>
        <v>5760</v>
      </c>
      <c r="J146" s="236">
        <f>J145+J83</f>
        <v>2029</v>
      </c>
      <c r="K146" s="234">
        <f>K145+K83</f>
        <v>1445</v>
      </c>
      <c r="L146" s="233">
        <v>54</v>
      </c>
      <c r="M146" s="736">
        <v>216</v>
      </c>
      <c r="N146" s="736">
        <f>N145+N83</f>
        <v>1656</v>
      </c>
      <c r="O146" s="236">
        <v>684</v>
      </c>
      <c r="P146" s="234">
        <v>648</v>
      </c>
      <c r="Q146" s="237">
        <v>36</v>
      </c>
      <c r="R146" s="232">
        <v>432</v>
      </c>
      <c r="S146" s="234">
        <v>432</v>
      </c>
      <c r="T146" s="234">
        <v>216</v>
      </c>
      <c r="U146" s="237">
        <v>216</v>
      </c>
      <c r="V146" s="232">
        <v>216</v>
      </c>
      <c r="W146" s="234">
        <v>432</v>
      </c>
      <c r="X146" s="234">
        <v>216</v>
      </c>
      <c r="Y146" s="234">
        <v>216</v>
      </c>
      <c r="Z146" s="239">
        <v>216</v>
      </c>
      <c r="AA146" s="568">
        <v>432</v>
      </c>
      <c r="AB146" s="408">
        <v>216</v>
      </c>
      <c r="AC146" s="408">
        <v>216</v>
      </c>
      <c r="AD146" s="409">
        <v>216</v>
      </c>
      <c r="AE146" s="410"/>
      <c r="AF146" s="410"/>
      <c r="AG146" s="410"/>
      <c r="AH146" s="410"/>
      <c r="AI146" s="410"/>
      <c r="AJ146" s="410"/>
      <c r="AK146" s="410"/>
      <c r="AL146" s="410"/>
      <c r="AM146" s="410"/>
    </row>
    <row r="147" spans="1:56" ht="30" customHeight="1">
      <c r="A147" s="133" t="s">
        <v>57</v>
      </c>
      <c r="B147" s="134" t="s">
        <v>59</v>
      </c>
      <c r="C147" s="134"/>
      <c r="D147" s="133"/>
      <c r="E147" s="412"/>
      <c r="F147" s="412"/>
      <c r="G147" s="412"/>
      <c r="H147" s="412">
        <f>I147/24</f>
        <v>16</v>
      </c>
      <c r="I147" s="413">
        <v>384</v>
      </c>
      <c r="J147" s="832" t="s">
        <v>188</v>
      </c>
      <c r="K147" s="830"/>
      <c r="L147" s="830"/>
      <c r="M147" s="830"/>
      <c r="N147" s="830"/>
      <c r="O147" s="830"/>
      <c r="P147" s="830"/>
      <c r="Q147" s="830"/>
      <c r="R147" s="830"/>
      <c r="S147" s="830"/>
      <c r="T147" s="830"/>
      <c r="U147" s="830"/>
      <c r="V147" s="830"/>
      <c r="W147" s="830"/>
      <c r="X147" s="830"/>
      <c r="Y147" s="830"/>
      <c r="Z147" s="830"/>
      <c r="AA147" s="830"/>
      <c r="AB147" s="830"/>
      <c r="AC147" s="830"/>
      <c r="AD147" s="833"/>
      <c r="AE147" s="262"/>
      <c r="AF147" s="262"/>
      <c r="AG147" s="262"/>
      <c r="AH147" s="262"/>
      <c r="AI147" s="262"/>
      <c r="AJ147" s="262"/>
      <c r="AK147" s="262"/>
      <c r="AL147" s="262"/>
      <c r="AM147" s="262"/>
    </row>
    <row r="148" spans="1:56" ht="19.5" thickBot="1">
      <c r="A148" s="129" t="s">
        <v>60</v>
      </c>
      <c r="B148" s="109" t="s">
        <v>35</v>
      </c>
      <c r="C148" s="242"/>
      <c r="D148" s="824" t="s">
        <v>62</v>
      </c>
      <c r="E148" s="825"/>
      <c r="F148" s="825"/>
      <c r="G148" s="825"/>
      <c r="H148" s="825"/>
      <c r="I148" s="825"/>
      <c r="J148" s="825"/>
      <c r="K148" s="825"/>
      <c r="L148" s="825"/>
      <c r="M148" s="825"/>
      <c r="N148" s="825"/>
      <c r="O148" s="825"/>
      <c r="P148" s="825"/>
      <c r="Q148" s="825"/>
      <c r="R148" s="825"/>
      <c r="S148" s="825"/>
      <c r="T148" s="825"/>
      <c r="U148" s="825"/>
      <c r="V148" s="825"/>
      <c r="W148" s="825"/>
      <c r="X148" s="825"/>
      <c r="Y148" s="825"/>
      <c r="Z148" s="825"/>
      <c r="AA148" s="825"/>
      <c r="AB148" s="825"/>
      <c r="AC148" s="826"/>
      <c r="AD148" s="414"/>
      <c r="AE148" s="262"/>
      <c r="AF148" s="262"/>
      <c r="AG148" s="262"/>
      <c r="AH148" s="262"/>
      <c r="AI148" s="262"/>
      <c r="AJ148" s="262"/>
      <c r="AK148" s="262"/>
      <c r="AL148" s="262"/>
      <c r="AM148" s="262"/>
    </row>
    <row r="149" spans="1:56" ht="19.5" thickBot="1">
      <c r="A149" s="597" t="s">
        <v>36</v>
      </c>
      <c r="B149" s="598" t="s">
        <v>35</v>
      </c>
      <c r="C149" s="599"/>
      <c r="D149" s="600"/>
      <c r="E149" s="601"/>
      <c r="F149" s="601"/>
      <c r="G149" s="602"/>
      <c r="H149" s="115">
        <f>I149/24</f>
        <v>23</v>
      </c>
      <c r="I149" s="603">
        <v>552</v>
      </c>
      <c r="J149" s="604"/>
      <c r="K149" s="601"/>
      <c r="L149" s="601"/>
      <c r="M149" s="602"/>
      <c r="N149" s="602"/>
      <c r="O149" s="600">
        <v>12</v>
      </c>
      <c r="P149" s="601">
        <f>SUM(P150:P159)</f>
        <v>72</v>
      </c>
      <c r="Q149" s="605"/>
      <c r="R149" s="600">
        <v>48</v>
      </c>
      <c r="S149" s="601">
        <f>SUM(S150:S159)</f>
        <v>24</v>
      </c>
      <c r="T149" s="601"/>
      <c r="U149" s="605"/>
      <c r="V149" s="600">
        <f>SUM(V150:V159)</f>
        <v>12</v>
      </c>
      <c r="W149" s="601">
        <v>24</v>
      </c>
      <c r="X149" s="606"/>
      <c r="Y149" s="607"/>
      <c r="Z149" s="607"/>
      <c r="AA149" s="608">
        <f>SUM(AA150:AA159)</f>
        <v>24</v>
      </c>
      <c r="AB149" s="606"/>
      <c r="AC149" s="606"/>
      <c r="AD149" s="609"/>
      <c r="AE149" s="262"/>
      <c r="AF149" s="262"/>
      <c r="AG149" s="262"/>
      <c r="AH149" s="262"/>
      <c r="AI149" s="262"/>
      <c r="AJ149" s="262"/>
      <c r="AK149" s="262"/>
      <c r="AL149" s="262"/>
      <c r="AM149" s="262"/>
    </row>
    <row r="150" spans="1:56" s="383" customFormat="1" ht="37.5">
      <c r="A150" s="610" t="s">
        <v>37</v>
      </c>
      <c r="B150" s="540" t="s">
        <v>45</v>
      </c>
      <c r="C150" s="539"/>
      <c r="D150" s="611"/>
      <c r="E150" s="612"/>
      <c r="F150" s="612"/>
      <c r="G150" s="613"/>
      <c r="H150" s="613"/>
      <c r="I150" s="516">
        <v>12</v>
      </c>
      <c r="J150" s="614"/>
      <c r="K150" s="612"/>
      <c r="L150" s="612"/>
      <c r="M150" s="613"/>
      <c r="N150" s="613"/>
      <c r="O150" s="611">
        <v>12</v>
      </c>
      <c r="P150" s="612"/>
      <c r="Q150" s="615"/>
      <c r="R150" s="611"/>
      <c r="S150" s="612"/>
      <c r="T150" s="612"/>
      <c r="U150" s="615"/>
      <c r="V150" s="611"/>
      <c r="W150" s="612"/>
      <c r="X150" s="416"/>
      <c r="Y150" s="616"/>
      <c r="Z150" s="616"/>
      <c r="AA150" s="415"/>
      <c r="AB150" s="416"/>
      <c r="AC150" s="416"/>
      <c r="AD150" s="538"/>
      <c r="AE150" s="382"/>
      <c r="AF150" s="829" t="s">
        <v>188</v>
      </c>
      <c r="AG150" s="830"/>
      <c r="AH150" s="830"/>
      <c r="AI150" s="830"/>
      <c r="AJ150" s="830"/>
      <c r="AK150" s="830"/>
      <c r="AL150" s="830"/>
      <c r="AM150" s="830"/>
      <c r="AN150" s="830"/>
      <c r="AO150" s="830"/>
      <c r="AP150" s="830"/>
      <c r="AQ150" s="830"/>
      <c r="AR150" s="830"/>
      <c r="AS150" s="830"/>
      <c r="AT150" s="830"/>
      <c r="AU150" s="830"/>
      <c r="AV150" s="830"/>
      <c r="AW150" s="830"/>
      <c r="AX150" s="830"/>
      <c r="AY150" s="830"/>
      <c r="AZ150" s="830"/>
      <c r="BA150" s="830"/>
      <c r="BB150" s="830"/>
      <c r="BC150" s="830"/>
      <c r="BD150" s="831"/>
    </row>
    <row r="151" spans="1:56" ht="18.75">
      <c r="A151" s="491" t="s">
        <v>38</v>
      </c>
      <c r="B151" s="55" t="s">
        <v>27</v>
      </c>
      <c r="C151" s="244"/>
      <c r="D151" s="39"/>
      <c r="E151" s="36"/>
      <c r="F151" s="36"/>
      <c r="G151" s="62"/>
      <c r="H151" s="62"/>
      <c r="I151" s="50">
        <v>24</v>
      </c>
      <c r="J151" s="38"/>
      <c r="K151" s="36"/>
      <c r="L151" s="36"/>
      <c r="M151" s="62"/>
      <c r="N151" s="62"/>
      <c r="O151" s="39"/>
      <c r="P151" s="36"/>
      <c r="Q151" s="40"/>
      <c r="R151" s="39"/>
      <c r="S151" s="36">
        <v>24</v>
      </c>
      <c r="T151" s="36"/>
      <c r="U151" s="40"/>
      <c r="V151" s="39"/>
      <c r="W151" s="36"/>
      <c r="X151" s="353"/>
      <c r="Y151" s="392"/>
      <c r="Z151" s="392"/>
      <c r="AA151" s="356"/>
      <c r="AB151" s="353"/>
      <c r="AC151" s="353"/>
      <c r="AD151" s="279"/>
      <c r="AE151" s="262"/>
      <c r="AF151" s="262"/>
      <c r="AG151" s="262"/>
      <c r="AH151" s="262"/>
      <c r="AI151" s="262"/>
      <c r="AJ151" s="262"/>
      <c r="AK151" s="262"/>
      <c r="AL151" s="262"/>
      <c r="AM151" s="262"/>
    </row>
    <row r="152" spans="1:56" ht="18.75">
      <c r="A152" s="167" t="s">
        <v>39</v>
      </c>
      <c r="B152" s="55" t="s">
        <v>28</v>
      </c>
      <c r="C152" s="244"/>
      <c r="D152" s="39"/>
      <c r="E152" s="36"/>
      <c r="F152" s="36"/>
      <c r="G152" s="62"/>
      <c r="H152" s="62"/>
      <c r="I152" s="50">
        <v>24</v>
      </c>
      <c r="J152" s="38"/>
      <c r="K152" s="36"/>
      <c r="L152" s="36"/>
      <c r="M152" s="62"/>
      <c r="N152" s="62"/>
      <c r="O152" s="39"/>
      <c r="P152" s="36"/>
      <c r="Q152" s="40"/>
      <c r="R152" s="39"/>
      <c r="S152" s="36"/>
      <c r="T152" s="36"/>
      <c r="U152" s="40"/>
      <c r="V152" s="39"/>
      <c r="W152" s="36">
        <v>24</v>
      </c>
      <c r="X152" s="353"/>
      <c r="Y152" s="392"/>
      <c r="Z152" s="392"/>
      <c r="AA152" s="356"/>
      <c r="AB152" s="353"/>
      <c r="AC152" s="353"/>
      <c r="AD152" s="279"/>
      <c r="AE152" s="262"/>
      <c r="AF152" s="262"/>
      <c r="AG152" s="262"/>
      <c r="AH152" s="262"/>
      <c r="AI152" s="262"/>
      <c r="AJ152" s="262"/>
      <c r="AK152" s="262"/>
      <c r="AL152" s="262"/>
      <c r="AM152" s="262"/>
    </row>
    <row r="153" spans="1:56" ht="38.25" thickBot="1">
      <c r="A153" s="491" t="s">
        <v>40</v>
      </c>
      <c r="B153" s="55" t="s">
        <v>29</v>
      </c>
      <c r="C153" s="244"/>
      <c r="D153" s="39"/>
      <c r="E153" s="36"/>
      <c r="F153" s="36"/>
      <c r="G153" s="62"/>
      <c r="H153" s="62"/>
      <c r="I153" s="50">
        <v>24</v>
      </c>
      <c r="J153" s="38"/>
      <c r="K153" s="36"/>
      <c r="L153" s="36"/>
      <c r="M153" s="62"/>
      <c r="N153" s="62"/>
      <c r="O153" s="39"/>
      <c r="P153" s="36"/>
      <c r="Q153" s="40"/>
      <c r="R153" s="39"/>
      <c r="S153" s="36"/>
      <c r="T153" s="36"/>
      <c r="U153" s="40"/>
      <c r="V153" s="39"/>
      <c r="W153" s="36"/>
      <c r="X153" s="353"/>
      <c r="Y153" s="421"/>
      <c r="Z153" s="421"/>
      <c r="AA153" s="356">
        <v>24</v>
      </c>
      <c r="AB153" s="353"/>
      <c r="AC153" s="353"/>
      <c r="AD153" s="279"/>
      <c r="AE153" s="262"/>
      <c r="AF153" s="262"/>
      <c r="AG153" s="262"/>
      <c r="AH153" s="262"/>
      <c r="AI153" s="262"/>
      <c r="AJ153" s="262"/>
      <c r="AK153" s="262"/>
      <c r="AL153" s="262"/>
      <c r="AM153" s="262"/>
    </row>
    <row r="154" spans="1:56" ht="37.5">
      <c r="A154" s="167" t="s">
        <v>41</v>
      </c>
      <c r="B154" s="55" t="s">
        <v>31</v>
      </c>
      <c r="C154" s="244"/>
      <c r="D154" s="39"/>
      <c r="E154" s="36"/>
      <c r="F154" s="36"/>
      <c r="G154" s="62"/>
      <c r="H154" s="62"/>
      <c r="I154" s="50">
        <v>12</v>
      </c>
      <c r="J154" s="38"/>
      <c r="K154" s="36"/>
      <c r="L154" s="36"/>
      <c r="M154" s="62"/>
      <c r="N154" s="62"/>
      <c r="O154" s="39"/>
      <c r="P154" s="36"/>
      <c r="Q154" s="40"/>
      <c r="R154" s="39"/>
      <c r="S154" s="36"/>
      <c r="T154" s="36"/>
      <c r="U154" s="40"/>
      <c r="V154" s="39">
        <v>12</v>
      </c>
      <c r="W154" s="36"/>
      <c r="X154" s="392"/>
      <c r="Y154" s="619"/>
      <c r="Z154" s="616"/>
      <c r="AA154" s="356"/>
      <c r="AB154" s="353"/>
      <c r="AC154" s="353"/>
      <c r="AD154" s="279"/>
      <c r="AE154" s="262"/>
      <c r="AF154" s="262"/>
      <c r="AG154" s="262"/>
      <c r="AH154" s="262"/>
      <c r="AI154" s="262"/>
      <c r="AJ154" s="262"/>
      <c r="AK154" s="262"/>
      <c r="AL154" s="262"/>
      <c r="AM154" s="262"/>
    </row>
    <row r="155" spans="1:56" ht="27.75" customHeight="1">
      <c r="A155" s="491" t="s">
        <v>42</v>
      </c>
      <c r="B155" s="55" t="s">
        <v>44</v>
      </c>
      <c r="C155" s="244"/>
      <c r="D155" s="39"/>
      <c r="E155" s="36"/>
      <c r="F155" s="36"/>
      <c r="G155" s="62"/>
      <c r="H155" s="62"/>
      <c r="I155" s="50">
        <v>36</v>
      </c>
      <c r="J155" s="38"/>
      <c r="K155" s="36"/>
      <c r="L155" s="36"/>
      <c r="M155" s="62"/>
      <c r="N155" s="62"/>
      <c r="O155" s="39"/>
      <c r="P155" s="36">
        <v>36</v>
      </c>
      <c r="Q155" s="40"/>
      <c r="R155" s="39"/>
      <c r="S155" s="36"/>
      <c r="T155" s="36"/>
      <c r="U155" s="40"/>
      <c r="V155" s="39"/>
      <c r="W155" s="36"/>
      <c r="X155" s="392"/>
      <c r="Y155" s="356"/>
      <c r="Z155" s="392"/>
      <c r="AA155" s="356"/>
      <c r="AB155" s="353"/>
      <c r="AC155" s="353"/>
      <c r="AD155" s="279"/>
      <c r="AE155" s="262"/>
      <c r="AF155" s="262"/>
      <c r="AG155" s="262"/>
      <c r="AH155" s="262"/>
      <c r="AI155" s="262"/>
      <c r="AJ155" s="262"/>
      <c r="AK155" s="262"/>
      <c r="AL155" s="262"/>
      <c r="AM155" s="262"/>
    </row>
    <row r="156" spans="1:56" ht="18.75">
      <c r="A156" s="491" t="s">
        <v>43</v>
      </c>
      <c r="B156" s="55" t="s">
        <v>146</v>
      </c>
      <c r="C156" s="244"/>
      <c r="D156" s="39"/>
      <c r="E156" s="36"/>
      <c r="F156" s="36"/>
      <c r="G156" s="62"/>
      <c r="H156" s="62"/>
      <c r="I156" s="50">
        <v>36</v>
      </c>
      <c r="J156" s="38"/>
      <c r="K156" s="36"/>
      <c r="L156" s="36"/>
      <c r="M156" s="62"/>
      <c r="N156" s="62"/>
      <c r="O156" s="39"/>
      <c r="P156" s="36">
        <v>36</v>
      </c>
      <c r="Q156" s="40"/>
      <c r="R156" s="39"/>
      <c r="S156" s="36"/>
      <c r="T156" s="36"/>
      <c r="U156" s="40"/>
      <c r="V156" s="39"/>
      <c r="W156" s="36"/>
      <c r="X156" s="392"/>
      <c r="Y156" s="356"/>
      <c r="Z156" s="392"/>
      <c r="AA156" s="356"/>
      <c r="AB156" s="353"/>
      <c r="AC156" s="353"/>
      <c r="AD156" s="279"/>
      <c r="AE156" s="262"/>
      <c r="AF156" s="262"/>
      <c r="AG156" s="262"/>
      <c r="AH156" s="262"/>
      <c r="AI156" s="262"/>
      <c r="AJ156" s="262"/>
      <c r="AK156" s="262"/>
      <c r="AL156" s="262"/>
      <c r="AM156" s="262"/>
    </row>
    <row r="157" spans="1:56" ht="18.75">
      <c r="A157" s="491" t="s">
        <v>194</v>
      </c>
      <c r="B157" s="55" t="s">
        <v>195</v>
      </c>
      <c r="C157" s="245"/>
      <c r="D157" s="110"/>
      <c r="E157" s="108"/>
      <c r="F157" s="108"/>
      <c r="G157" s="115"/>
      <c r="H157" s="115"/>
      <c r="I157" s="112">
        <v>48</v>
      </c>
      <c r="J157" s="113"/>
      <c r="K157" s="108"/>
      <c r="L157" s="108"/>
      <c r="M157" s="115"/>
      <c r="N157" s="115"/>
      <c r="O157" s="110"/>
      <c r="P157" s="108"/>
      <c r="Q157" s="111"/>
      <c r="R157" s="110">
        <v>48</v>
      </c>
      <c r="S157" s="108"/>
      <c r="T157" s="108"/>
      <c r="U157" s="111"/>
      <c r="V157" s="110"/>
      <c r="W157" s="108"/>
      <c r="X157" s="421"/>
      <c r="Y157" s="357"/>
      <c r="Z157" s="421"/>
      <c r="AA157" s="356"/>
      <c r="AB157" s="353"/>
      <c r="AC157" s="353"/>
      <c r="AD157" s="279"/>
      <c r="AE157" s="262"/>
      <c r="AF157" s="262"/>
      <c r="AG157" s="262"/>
      <c r="AH157" s="262"/>
      <c r="AI157" s="262"/>
      <c r="AJ157" s="262"/>
      <c r="AK157" s="262"/>
      <c r="AL157" s="262"/>
      <c r="AM157" s="262"/>
    </row>
    <row r="158" spans="1:56" ht="37.5">
      <c r="A158" s="53" t="s">
        <v>332</v>
      </c>
      <c r="B158" s="621" t="s">
        <v>333</v>
      </c>
      <c r="C158" s="245"/>
      <c r="D158" s="110"/>
      <c r="E158" s="108"/>
      <c r="F158" s="108"/>
      <c r="G158" s="115"/>
      <c r="H158" s="115"/>
      <c r="I158" s="112">
        <v>38</v>
      </c>
      <c r="J158" s="113"/>
      <c r="K158" s="108"/>
      <c r="L158" s="108"/>
      <c r="M158" s="115"/>
      <c r="N158" s="115"/>
      <c r="O158" s="110">
        <v>38</v>
      </c>
      <c r="P158" s="108"/>
      <c r="Q158" s="111"/>
      <c r="R158" s="110"/>
      <c r="S158" s="108"/>
      <c r="T158" s="108"/>
      <c r="U158" s="111"/>
      <c r="V158" s="110"/>
      <c r="W158" s="108"/>
      <c r="X158" s="421"/>
      <c r="Y158" s="357"/>
      <c r="Z158" s="421"/>
      <c r="AA158" s="357"/>
      <c r="AB158" s="351"/>
      <c r="AC158" s="351"/>
      <c r="AD158" s="286"/>
      <c r="AE158" s="262"/>
      <c r="AF158" s="262"/>
      <c r="AG158" s="262"/>
      <c r="AH158" s="262"/>
      <c r="AI158" s="262"/>
      <c r="AJ158" s="262"/>
      <c r="AK158" s="262"/>
      <c r="AL158" s="262"/>
      <c r="AM158" s="262"/>
    </row>
    <row r="159" spans="1:56" ht="19.5" thickBot="1">
      <c r="A159" s="123"/>
      <c r="B159" s="617" t="s">
        <v>61</v>
      </c>
      <c r="C159" s="618"/>
      <c r="D159" s="123"/>
      <c r="E159" s="124"/>
      <c r="F159" s="124"/>
      <c r="G159" s="127"/>
      <c r="H159" s="127"/>
      <c r="I159" s="126">
        <v>6588</v>
      </c>
      <c r="J159" s="138"/>
      <c r="K159" s="124"/>
      <c r="L159" s="124"/>
      <c r="M159" s="127"/>
      <c r="N159" s="127"/>
      <c r="O159" s="123"/>
      <c r="P159" s="124"/>
      <c r="Q159" s="125"/>
      <c r="R159" s="123"/>
      <c r="S159" s="124"/>
      <c r="T159" s="124"/>
      <c r="U159" s="125"/>
      <c r="V159" s="123"/>
      <c r="W159" s="124"/>
      <c r="X159" s="127"/>
      <c r="Y159" s="123"/>
      <c r="Z159" s="620"/>
      <c r="AA159" s="418"/>
      <c r="AB159" s="419"/>
      <c r="AC159" s="419"/>
      <c r="AD159" s="420"/>
      <c r="AE159" s="262"/>
      <c r="AF159" s="262"/>
      <c r="AG159" s="262"/>
      <c r="AH159" s="262"/>
      <c r="AI159" s="262"/>
      <c r="AJ159" s="262"/>
      <c r="AK159" s="262"/>
      <c r="AL159" s="262"/>
      <c r="AM159" s="262"/>
    </row>
    <row r="160" spans="1:56" ht="100.5" customHeight="1">
      <c r="A160" s="837" t="s">
        <v>346</v>
      </c>
      <c r="B160" s="798"/>
      <c r="C160" s="798"/>
      <c r="D160" s="798"/>
      <c r="E160" s="798"/>
      <c r="F160" s="798"/>
      <c r="G160" s="798"/>
      <c r="H160" s="798"/>
      <c r="I160" s="798"/>
      <c r="J160" s="798"/>
      <c r="K160" s="798"/>
      <c r="L160" s="798"/>
      <c r="M160" s="798"/>
      <c r="N160" s="798"/>
      <c r="O160" s="798"/>
      <c r="P160" s="798"/>
      <c r="Q160" s="798"/>
      <c r="R160" s="798"/>
      <c r="S160" s="798"/>
      <c r="T160" s="798"/>
      <c r="U160" s="798"/>
      <c r="V160" s="798"/>
      <c r="W160" s="798"/>
      <c r="X160" s="798"/>
      <c r="Y160" s="798"/>
      <c r="Z160" s="798"/>
      <c r="AA160" s="798"/>
      <c r="AB160" s="798"/>
      <c r="AC160" s="836"/>
      <c r="AD160" s="446"/>
      <c r="AE160" s="352"/>
      <c r="AF160" s="352"/>
      <c r="AG160" s="352"/>
      <c r="AH160" s="352"/>
      <c r="AI160" s="262"/>
      <c r="AJ160" s="262"/>
      <c r="AK160" s="262"/>
      <c r="AL160" s="262"/>
      <c r="AM160" s="262"/>
    </row>
    <row r="161" spans="1:34" s="1" customFormat="1" ht="24.75" customHeight="1">
      <c r="A161" s="797" t="s">
        <v>348</v>
      </c>
      <c r="B161" s="798"/>
      <c r="C161" s="798"/>
      <c r="D161" s="798"/>
      <c r="E161" s="798"/>
      <c r="F161" s="798"/>
      <c r="G161" s="798"/>
      <c r="H161" s="798"/>
      <c r="I161" s="422"/>
      <c r="J161" s="423"/>
      <c r="K161" s="423"/>
      <c r="L161" s="423"/>
      <c r="M161" s="705"/>
      <c r="N161" s="423"/>
      <c r="O161" s="423"/>
      <c r="P161" s="423"/>
      <c r="Q161" s="423"/>
      <c r="R161" s="423"/>
      <c r="S161" s="423"/>
      <c r="T161" s="423"/>
      <c r="U161" s="423"/>
      <c r="V161" s="423"/>
      <c r="W161" s="423"/>
      <c r="X161" s="423"/>
      <c r="Y161" s="423"/>
      <c r="Z161" s="423"/>
      <c r="AA161" s="423"/>
      <c r="AB161" s="423"/>
      <c r="AC161" s="423"/>
      <c r="AD161" s="65"/>
      <c r="AE161" s="65"/>
      <c r="AF161" s="65"/>
      <c r="AG161" s="65"/>
      <c r="AH161" s="65"/>
    </row>
    <row r="162" spans="1:34">
      <c r="A162" s="352"/>
      <c r="B162" s="352"/>
      <c r="C162" s="352"/>
      <c r="D162" s="352"/>
      <c r="E162" s="352"/>
      <c r="F162" s="352"/>
      <c r="G162" s="352"/>
      <c r="H162" s="424"/>
      <c r="I162" s="425"/>
      <c r="J162" s="352"/>
      <c r="K162" s="352"/>
      <c r="L162" s="352"/>
      <c r="M162" s="70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426"/>
      <c r="AD162" s="424"/>
      <c r="AE162" s="352"/>
      <c r="AF162" s="352"/>
      <c r="AG162" s="352"/>
      <c r="AH162" s="352"/>
    </row>
    <row r="163" spans="1:34">
      <c r="A163" s="352"/>
      <c r="B163" s="352"/>
      <c r="C163" s="352"/>
      <c r="D163" s="352"/>
      <c r="E163" s="352"/>
      <c r="F163" s="352"/>
      <c r="G163" s="352"/>
      <c r="H163" s="424"/>
      <c r="I163" s="425"/>
      <c r="J163" s="352"/>
      <c r="K163" s="352"/>
      <c r="L163" s="352"/>
      <c r="M163" s="70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426"/>
      <c r="AD163" s="424"/>
      <c r="AE163" s="352"/>
      <c r="AF163" s="352"/>
      <c r="AG163" s="352"/>
      <c r="AH163" s="352"/>
    </row>
    <row r="164" spans="1:34">
      <c r="A164" s="352"/>
      <c r="B164" s="352"/>
      <c r="C164" s="352"/>
      <c r="D164" s="352"/>
      <c r="E164" s="352"/>
      <c r="F164" s="352"/>
      <c r="G164" s="352"/>
      <c r="H164" s="424"/>
      <c r="I164" s="425"/>
      <c r="J164" s="352"/>
      <c r="K164" s="352"/>
      <c r="L164" s="352"/>
      <c r="M164" s="70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52"/>
      <c r="AC164" s="426"/>
      <c r="AD164" s="424"/>
      <c r="AE164" s="352"/>
      <c r="AF164" s="352"/>
      <c r="AG164" s="352"/>
      <c r="AH164" s="352"/>
    </row>
    <row r="165" spans="1:34">
      <c r="A165" s="352"/>
      <c r="B165" s="352"/>
      <c r="C165" s="352"/>
      <c r="D165" s="352"/>
      <c r="E165" s="352"/>
      <c r="F165" s="352"/>
      <c r="G165" s="352"/>
      <c r="H165" s="424"/>
      <c r="I165" s="425"/>
      <c r="J165" s="352"/>
      <c r="K165" s="352"/>
      <c r="L165" s="352"/>
      <c r="M165" s="70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  <c r="AA165" s="352"/>
      <c r="AB165" s="352"/>
      <c r="AC165" s="426"/>
      <c r="AD165" s="424"/>
      <c r="AE165" s="352"/>
      <c r="AF165" s="352"/>
      <c r="AG165" s="352"/>
      <c r="AH165" s="352"/>
    </row>
    <row r="166" spans="1:34">
      <c r="A166" s="352"/>
      <c r="B166" s="352"/>
      <c r="C166" s="352"/>
      <c r="D166" s="352"/>
      <c r="E166" s="352"/>
      <c r="F166" s="352"/>
      <c r="G166" s="352"/>
      <c r="H166" s="424"/>
      <c r="I166" s="425"/>
      <c r="J166" s="352"/>
      <c r="K166" s="352"/>
      <c r="L166" s="352"/>
      <c r="M166" s="70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  <c r="AA166" s="352"/>
      <c r="AB166" s="352"/>
      <c r="AC166" s="426"/>
      <c r="AD166" s="424"/>
      <c r="AE166" s="352"/>
      <c r="AF166" s="352"/>
      <c r="AG166" s="352"/>
      <c r="AH166" s="352"/>
    </row>
    <row r="167" spans="1:34">
      <c r="A167" s="352"/>
      <c r="B167" s="352"/>
      <c r="C167" s="352"/>
      <c r="D167" s="352"/>
      <c r="E167" s="352"/>
      <c r="F167" s="352"/>
      <c r="G167" s="352"/>
      <c r="H167" s="424"/>
      <c r="I167" s="425"/>
      <c r="J167" s="352"/>
      <c r="K167" s="352"/>
      <c r="L167" s="352"/>
      <c r="M167" s="70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426"/>
      <c r="AD167" s="424"/>
      <c r="AE167" s="352"/>
      <c r="AF167" s="352"/>
      <c r="AG167" s="352"/>
      <c r="AH167" s="352"/>
    </row>
    <row r="168" spans="1:34">
      <c r="A168" s="352"/>
      <c r="B168" s="352"/>
      <c r="C168" s="352"/>
      <c r="D168" s="352"/>
      <c r="E168" s="352"/>
      <c r="F168" s="352"/>
      <c r="G168" s="352"/>
      <c r="H168" s="424"/>
      <c r="I168" s="425"/>
      <c r="J168" s="352"/>
      <c r="K168" s="352"/>
      <c r="L168" s="352"/>
      <c r="M168" s="70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52"/>
      <c r="AA168" s="352"/>
      <c r="AB168" s="352"/>
      <c r="AC168" s="426"/>
      <c r="AD168" s="424"/>
      <c r="AE168" s="352"/>
      <c r="AF168" s="352"/>
      <c r="AG168" s="352"/>
      <c r="AH168" s="352"/>
    </row>
    <row r="169" spans="1:34">
      <c r="A169" s="352"/>
      <c r="B169" s="352"/>
      <c r="C169" s="352"/>
      <c r="D169" s="352"/>
      <c r="E169" s="352"/>
      <c r="F169" s="352"/>
      <c r="G169" s="352"/>
      <c r="H169" s="424"/>
      <c r="I169" s="425"/>
      <c r="J169" s="352"/>
      <c r="K169" s="352"/>
      <c r="L169" s="352"/>
      <c r="M169" s="70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426"/>
      <c r="AD169" s="424"/>
      <c r="AE169" s="352"/>
      <c r="AF169" s="352"/>
      <c r="AG169" s="352"/>
      <c r="AH169" s="352"/>
    </row>
    <row r="170" spans="1:34">
      <c r="A170" s="352"/>
      <c r="B170" s="352"/>
      <c r="C170" s="352"/>
      <c r="D170" s="352"/>
      <c r="E170" s="352"/>
      <c r="F170" s="352"/>
      <c r="G170" s="352"/>
      <c r="H170" s="424"/>
      <c r="I170" s="425"/>
      <c r="J170" s="352"/>
      <c r="K170" s="352"/>
      <c r="L170" s="352"/>
      <c r="M170" s="702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52"/>
      <c r="AA170" s="352"/>
      <c r="AB170" s="352"/>
      <c r="AC170" s="426"/>
      <c r="AD170" s="424"/>
      <c r="AE170" s="352"/>
      <c r="AF170" s="352"/>
      <c r="AG170" s="352"/>
      <c r="AH170" s="352"/>
    </row>
    <row r="171" spans="1:34">
      <c r="A171" s="352"/>
      <c r="B171" s="352"/>
      <c r="C171" s="352"/>
      <c r="D171" s="352"/>
      <c r="E171" s="352"/>
      <c r="F171" s="352"/>
      <c r="G171" s="352"/>
      <c r="H171" s="424"/>
      <c r="I171" s="425"/>
      <c r="J171" s="352"/>
      <c r="K171" s="352"/>
      <c r="L171" s="352"/>
      <c r="M171" s="70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426"/>
      <c r="AD171" s="424"/>
      <c r="AE171" s="352"/>
      <c r="AF171" s="352"/>
      <c r="AG171" s="352"/>
      <c r="AH171" s="352"/>
    </row>
    <row r="172" spans="1:34">
      <c r="A172" s="352"/>
      <c r="B172" s="352"/>
      <c r="C172" s="352"/>
      <c r="D172" s="352"/>
      <c r="E172" s="352"/>
      <c r="F172" s="352"/>
      <c r="G172" s="352"/>
      <c r="H172" s="424"/>
      <c r="I172" s="425"/>
      <c r="J172" s="352"/>
      <c r="K172" s="352"/>
      <c r="L172" s="352"/>
      <c r="M172" s="70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426"/>
      <c r="AD172" s="424"/>
      <c r="AE172" s="352"/>
      <c r="AF172" s="352"/>
      <c r="AG172" s="352"/>
      <c r="AH172" s="352"/>
    </row>
    <row r="173" spans="1:34">
      <c r="A173" s="352"/>
      <c r="B173" s="352"/>
      <c r="C173" s="352"/>
      <c r="D173" s="352"/>
      <c r="E173" s="352"/>
      <c r="F173" s="352"/>
      <c r="G173" s="352"/>
      <c r="H173" s="424"/>
      <c r="I173" s="425"/>
      <c r="J173" s="352"/>
      <c r="K173" s="352"/>
      <c r="L173" s="352"/>
      <c r="M173" s="702"/>
      <c r="N173" s="352"/>
      <c r="O173" s="352"/>
      <c r="P173" s="352"/>
      <c r="Q173" s="352"/>
      <c r="R173" s="352"/>
      <c r="S173" s="352"/>
      <c r="T173" s="352"/>
      <c r="U173" s="352"/>
      <c r="V173" s="352"/>
      <c r="W173" s="352"/>
      <c r="X173" s="352"/>
      <c r="Y173" s="352"/>
      <c r="Z173" s="352"/>
      <c r="AA173" s="352"/>
      <c r="AB173" s="352"/>
      <c r="AC173" s="426"/>
      <c r="AD173" s="424"/>
      <c r="AE173" s="352"/>
      <c r="AF173" s="352"/>
      <c r="AG173" s="352"/>
      <c r="AH173" s="352"/>
    </row>
    <row r="174" spans="1:34">
      <c r="A174" s="352"/>
      <c r="B174" s="352"/>
      <c r="C174" s="352"/>
      <c r="D174" s="352"/>
      <c r="E174" s="352"/>
      <c r="F174" s="352"/>
      <c r="G174" s="352"/>
      <c r="H174" s="424"/>
      <c r="I174" s="425"/>
      <c r="J174" s="352"/>
      <c r="K174" s="352"/>
      <c r="L174" s="352"/>
      <c r="M174" s="70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  <c r="AA174" s="352"/>
      <c r="AB174" s="352"/>
      <c r="AC174" s="426"/>
      <c r="AD174" s="424"/>
      <c r="AE174" s="352"/>
      <c r="AF174" s="352"/>
      <c r="AG174" s="352"/>
      <c r="AH174" s="352"/>
    </row>
    <row r="175" spans="1:34">
      <c r="A175" s="352"/>
      <c r="B175" s="352"/>
      <c r="C175" s="352"/>
      <c r="D175" s="352"/>
      <c r="E175" s="352"/>
      <c r="F175" s="352"/>
      <c r="G175" s="352"/>
      <c r="H175" s="424"/>
      <c r="I175" s="425"/>
      <c r="J175" s="352"/>
      <c r="K175" s="352"/>
      <c r="L175" s="352"/>
      <c r="M175" s="70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426"/>
      <c r="AD175" s="424"/>
      <c r="AE175" s="352"/>
      <c r="AF175" s="352"/>
      <c r="AG175" s="352"/>
      <c r="AH175" s="352"/>
    </row>
    <row r="176" spans="1:34">
      <c r="A176" s="352"/>
      <c r="B176" s="352"/>
      <c r="C176" s="352"/>
      <c r="D176" s="352"/>
      <c r="E176" s="352"/>
      <c r="F176" s="352"/>
      <c r="G176" s="352"/>
      <c r="H176" s="424"/>
      <c r="I176" s="425"/>
      <c r="J176" s="352"/>
      <c r="K176" s="352"/>
      <c r="L176" s="352"/>
      <c r="M176" s="70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426"/>
      <c r="AD176" s="424"/>
      <c r="AE176" s="352"/>
      <c r="AF176" s="352"/>
      <c r="AG176" s="352"/>
      <c r="AH176" s="352"/>
    </row>
    <row r="177" spans="1:34">
      <c r="A177" s="352"/>
      <c r="B177" s="352"/>
      <c r="C177" s="352"/>
      <c r="D177" s="352"/>
      <c r="E177" s="352"/>
      <c r="F177" s="352"/>
      <c r="G177" s="352"/>
      <c r="H177" s="424"/>
      <c r="I177" s="425"/>
      <c r="J177" s="352"/>
      <c r="K177" s="352"/>
      <c r="L177" s="352"/>
      <c r="M177" s="70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426"/>
      <c r="AD177" s="424"/>
      <c r="AE177" s="352"/>
      <c r="AF177" s="352"/>
      <c r="AG177" s="352"/>
      <c r="AH177" s="352"/>
    </row>
    <row r="178" spans="1:34">
      <c r="A178" s="352"/>
      <c r="B178" s="352"/>
      <c r="C178" s="352"/>
      <c r="D178" s="352"/>
      <c r="E178" s="352"/>
      <c r="F178" s="352"/>
      <c r="G178" s="352"/>
      <c r="H178" s="424"/>
      <c r="I178" s="425"/>
      <c r="J178" s="352"/>
      <c r="K178" s="352"/>
      <c r="L178" s="352"/>
      <c r="M178" s="70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426"/>
      <c r="AD178" s="424"/>
      <c r="AE178" s="352"/>
      <c r="AF178" s="352"/>
      <c r="AG178" s="352"/>
      <c r="AH178" s="352"/>
    </row>
    <row r="179" spans="1:34">
      <c r="A179" s="352"/>
      <c r="B179" s="352"/>
      <c r="C179" s="352"/>
      <c r="D179" s="352"/>
      <c r="E179" s="352"/>
      <c r="F179" s="352"/>
      <c r="G179" s="352"/>
      <c r="H179" s="424"/>
      <c r="I179" s="425"/>
      <c r="J179" s="352"/>
      <c r="K179" s="352"/>
      <c r="L179" s="352"/>
      <c r="M179" s="70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426"/>
      <c r="AD179" s="424"/>
      <c r="AE179" s="352"/>
      <c r="AF179" s="352"/>
      <c r="AG179" s="352"/>
      <c r="AH179" s="352"/>
    </row>
    <row r="180" spans="1:34">
      <c r="A180" s="352"/>
      <c r="B180" s="352"/>
      <c r="C180" s="352"/>
      <c r="D180" s="352"/>
      <c r="E180" s="352"/>
      <c r="F180" s="352"/>
      <c r="G180" s="352"/>
      <c r="H180" s="424"/>
      <c r="I180" s="425"/>
      <c r="J180" s="352"/>
      <c r="K180" s="352"/>
      <c r="L180" s="352"/>
      <c r="M180" s="70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426"/>
      <c r="AD180" s="424"/>
      <c r="AE180" s="352"/>
      <c r="AF180" s="352"/>
      <c r="AG180" s="352"/>
      <c r="AH180" s="352"/>
    </row>
    <row r="181" spans="1:34">
      <c r="A181" s="352"/>
      <c r="B181" s="352"/>
      <c r="C181" s="352"/>
      <c r="D181" s="352"/>
      <c r="E181" s="352"/>
      <c r="F181" s="352"/>
      <c r="G181" s="352"/>
      <c r="H181" s="424"/>
      <c r="I181" s="425"/>
      <c r="J181" s="352"/>
      <c r="K181" s="352"/>
      <c r="L181" s="352"/>
      <c r="M181" s="70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426"/>
      <c r="AD181" s="424"/>
      <c r="AE181" s="352"/>
      <c r="AF181" s="352"/>
      <c r="AG181" s="352"/>
      <c r="AH181" s="352"/>
    </row>
    <row r="182" spans="1:34">
      <c r="A182" s="352"/>
      <c r="B182" s="352"/>
      <c r="C182" s="352"/>
      <c r="D182" s="352"/>
      <c r="E182" s="352"/>
      <c r="F182" s="352"/>
      <c r="G182" s="352"/>
      <c r="H182" s="424"/>
      <c r="I182" s="425"/>
      <c r="J182" s="352"/>
      <c r="K182" s="352"/>
      <c r="L182" s="352"/>
      <c r="M182" s="70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  <c r="AA182" s="352"/>
      <c r="AB182" s="352"/>
      <c r="AC182" s="426"/>
      <c r="AD182" s="424"/>
      <c r="AE182" s="352"/>
      <c r="AF182" s="352"/>
      <c r="AG182" s="352"/>
      <c r="AH182" s="352"/>
    </row>
    <row r="183" spans="1:34">
      <c r="A183" s="352"/>
      <c r="B183" s="352"/>
      <c r="C183" s="352"/>
      <c r="D183" s="352"/>
      <c r="E183" s="352"/>
      <c r="F183" s="352"/>
      <c r="G183" s="352"/>
      <c r="H183" s="424"/>
      <c r="I183" s="425"/>
      <c r="J183" s="352"/>
      <c r="K183" s="352"/>
      <c r="L183" s="352"/>
      <c r="M183" s="70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426"/>
      <c r="AD183" s="424"/>
      <c r="AE183" s="352"/>
      <c r="AF183" s="352"/>
      <c r="AG183" s="352"/>
      <c r="AH183" s="352"/>
    </row>
    <row r="184" spans="1:34">
      <c r="A184" s="352"/>
      <c r="B184" s="352"/>
      <c r="C184" s="352"/>
      <c r="D184" s="352"/>
      <c r="E184" s="352"/>
      <c r="F184" s="352"/>
      <c r="G184" s="352"/>
      <c r="H184" s="424"/>
      <c r="I184" s="425"/>
      <c r="J184" s="352"/>
      <c r="K184" s="352"/>
      <c r="L184" s="352"/>
      <c r="M184" s="70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426"/>
      <c r="AD184" s="424"/>
      <c r="AE184" s="352"/>
      <c r="AF184" s="352"/>
      <c r="AG184" s="352"/>
      <c r="AH184" s="352"/>
    </row>
    <row r="185" spans="1:34">
      <c r="A185" s="352"/>
      <c r="B185" s="352"/>
      <c r="C185" s="352"/>
      <c r="D185" s="352"/>
      <c r="E185" s="352"/>
      <c r="F185" s="352"/>
      <c r="G185" s="352"/>
      <c r="H185" s="424"/>
      <c r="I185" s="425"/>
      <c r="J185" s="352"/>
      <c r="K185" s="352"/>
      <c r="L185" s="352"/>
      <c r="M185" s="70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2"/>
      <c r="AC185" s="426"/>
      <c r="AD185" s="424"/>
      <c r="AE185" s="352"/>
      <c r="AF185" s="352"/>
      <c r="AG185" s="352"/>
      <c r="AH185" s="352"/>
    </row>
    <row r="186" spans="1:34">
      <c r="A186" s="352"/>
      <c r="B186" s="352"/>
      <c r="C186" s="352"/>
      <c r="D186" s="352"/>
      <c r="E186" s="352"/>
      <c r="F186" s="352"/>
      <c r="G186" s="352"/>
      <c r="H186" s="424"/>
      <c r="I186" s="425"/>
      <c r="J186" s="352"/>
      <c r="K186" s="352"/>
      <c r="L186" s="352"/>
      <c r="M186" s="70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52"/>
      <c r="AC186" s="426"/>
      <c r="AD186" s="424"/>
      <c r="AE186" s="352"/>
      <c r="AF186" s="352"/>
      <c r="AG186" s="352"/>
      <c r="AH186" s="352"/>
    </row>
    <row r="187" spans="1:34">
      <c r="A187" s="352"/>
      <c r="B187" s="352"/>
      <c r="C187" s="352"/>
      <c r="D187" s="352"/>
      <c r="E187" s="352"/>
      <c r="F187" s="352"/>
      <c r="G187" s="352"/>
      <c r="H187" s="424"/>
      <c r="I187" s="425"/>
      <c r="J187" s="352"/>
      <c r="K187" s="352"/>
      <c r="L187" s="352"/>
      <c r="M187" s="70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426"/>
      <c r="AD187" s="424"/>
      <c r="AE187" s="352"/>
      <c r="AF187" s="352"/>
      <c r="AG187" s="352"/>
      <c r="AH187" s="352"/>
    </row>
    <row r="188" spans="1:34">
      <c r="A188" s="352"/>
      <c r="B188" s="352"/>
      <c r="C188" s="352"/>
      <c r="D188" s="352"/>
      <c r="E188" s="352"/>
      <c r="F188" s="352"/>
      <c r="G188" s="352"/>
      <c r="H188" s="424"/>
      <c r="I188" s="425"/>
      <c r="J188" s="352"/>
      <c r="K188" s="352"/>
      <c r="L188" s="352"/>
      <c r="M188" s="70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2"/>
      <c r="Y188" s="352"/>
      <c r="Z188" s="352"/>
      <c r="AA188" s="352"/>
      <c r="AB188" s="352"/>
      <c r="AC188" s="426"/>
      <c r="AD188" s="424"/>
      <c r="AE188" s="352"/>
      <c r="AF188" s="352"/>
      <c r="AG188" s="352"/>
      <c r="AH188" s="352"/>
    </row>
    <row r="189" spans="1:34">
      <c r="A189" s="352"/>
      <c r="B189" s="352"/>
      <c r="C189" s="352"/>
      <c r="D189" s="352"/>
      <c r="E189" s="352"/>
      <c r="F189" s="352"/>
      <c r="G189" s="352"/>
      <c r="H189" s="424"/>
      <c r="I189" s="425"/>
      <c r="J189" s="352"/>
      <c r="K189" s="352"/>
      <c r="L189" s="352"/>
      <c r="M189" s="70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426"/>
      <c r="AD189" s="424"/>
      <c r="AE189" s="352"/>
      <c r="AF189" s="352"/>
      <c r="AG189" s="352"/>
      <c r="AH189" s="352"/>
    </row>
    <row r="190" spans="1:34">
      <c r="A190" s="352"/>
      <c r="B190" s="352"/>
      <c r="C190" s="352"/>
      <c r="D190" s="352"/>
      <c r="E190" s="352"/>
      <c r="F190" s="352"/>
      <c r="G190" s="352"/>
      <c r="H190" s="424"/>
      <c r="I190" s="425"/>
      <c r="J190" s="352"/>
      <c r="K190" s="352"/>
      <c r="L190" s="352"/>
      <c r="M190" s="70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426"/>
      <c r="AD190" s="424"/>
      <c r="AE190" s="352"/>
      <c r="AF190" s="352"/>
      <c r="AG190" s="352"/>
      <c r="AH190" s="352"/>
    </row>
    <row r="191" spans="1:34">
      <c r="A191" s="352"/>
      <c r="B191" s="352"/>
      <c r="C191" s="352"/>
      <c r="D191" s="352"/>
      <c r="E191" s="352"/>
      <c r="F191" s="352"/>
      <c r="G191" s="352"/>
      <c r="H191" s="424"/>
      <c r="I191" s="425"/>
      <c r="J191" s="352"/>
      <c r="K191" s="352"/>
      <c r="L191" s="352"/>
      <c r="M191" s="70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426"/>
      <c r="AD191" s="424"/>
      <c r="AE191" s="352"/>
      <c r="AF191" s="352"/>
      <c r="AG191" s="352"/>
      <c r="AH191" s="352"/>
    </row>
    <row r="192" spans="1:34">
      <c r="A192" s="352"/>
      <c r="B192" s="352"/>
      <c r="C192" s="352"/>
      <c r="D192" s="352"/>
      <c r="E192" s="352"/>
      <c r="F192" s="352"/>
      <c r="G192" s="352"/>
      <c r="H192" s="424"/>
      <c r="I192" s="425"/>
      <c r="J192" s="352"/>
      <c r="K192" s="352"/>
      <c r="L192" s="352"/>
      <c r="M192" s="70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426"/>
      <c r="AD192" s="424"/>
      <c r="AE192" s="352"/>
      <c r="AF192" s="352"/>
      <c r="AG192" s="352"/>
      <c r="AH192" s="352"/>
    </row>
    <row r="193" spans="1:34">
      <c r="A193" s="352"/>
      <c r="B193" s="352"/>
      <c r="C193" s="352"/>
      <c r="D193" s="352"/>
      <c r="E193" s="352"/>
      <c r="F193" s="352"/>
      <c r="G193" s="352"/>
      <c r="H193" s="424"/>
      <c r="I193" s="425"/>
      <c r="J193" s="352"/>
      <c r="K193" s="352"/>
      <c r="L193" s="352"/>
      <c r="M193" s="70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426"/>
      <c r="AD193" s="424"/>
      <c r="AE193" s="352"/>
      <c r="AF193" s="352"/>
      <c r="AG193" s="352"/>
      <c r="AH193" s="352"/>
    </row>
    <row r="194" spans="1:34">
      <c r="A194" s="352"/>
      <c r="B194" s="352"/>
      <c r="C194" s="352"/>
      <c r="D194" s="352"/>
      <c r="E194" s="352"/>
      <c r="F194" s="352"/>
      <c r="G194" s="352"/>
      <c r="H194" s="424"/>
      <c r="I194" s="425"/>
      <c r="J194" s="352"/>
      <c r="K194" s="352"/>
      <c r="L194" s="352"/>
      <c r="M194" s="70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426"/>
      <c r="AD194" s="424"/>
      <c r="AE194" s="352"/>
      <c r="AF194" s="352"/>
      <c r="AG194" s="352"/>
      <c r="AH194" s="352"/>
    </row>
    <row r="195" spans="1:34">
      <c r="A195" s="352"/>
      <c r="B195" s="352"/>
      <c r="C195" s="352"/>
      <c r="D195" s="352"/>
      <c r="E195" s="352"/>
      <c r="F195" s="352"/>
      <c r="G195" s="352"/>
      <c r="H195" s="424"/>
      <c r="I195" s="425"/>
      <c r="J195" s="352"/>
      <c r="K195" s="352"/>
      <c r="L195" s="352"/>
      <c r="M195" s="70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426"/>
      <c r="AD195" s="424"/>
      <c r="AE195" s="352"/>
      <c r="AF195" s="352"/>
      <c r="AG195" s="352"/>
      <c r="AH195" s="352"/>
    </row>
    <row r="196" spans="1:34">
      <c r="A196" s="352"/>
      <c r="B196" s="352"/>
      <c r="C196" s="352"/>
      <c r="D196" s="352"/>
      <c r="E196" s="352"/>
      <c r="F196" s="352"/>
      <c r="G196" s="352"/>
      <c r="H196" s="424"/>
      <c r="I196" s="425"/>
      <c r="J196" s="352"/>
      <c r="K196" s="352"/>
      <c r="L196" s="352"/>
      <c r="M196" s="70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426"/>
      <c r="AD196" s="424"/>
      <c r="AE196" s="352"/>
      <c r="AF196" s="352"/>
      <c r="AG196" s="352"/>
      <c r="AH196" s="352"/>
    </row>
    <row r="197" spans="1:34">
      <c r="A197" s="352"/>
      <c r="B197" s="352"/>
      <c r="C197" s="352"/>
      <c r="D197" s="352"/>
      <c r="E197" s="352"/>
      <c r="F197" s="352"/>
      <c r="G197" s="352"/>
      <c r="H197" s="424"/>
      <c r="I197" s="425"/>
      <c r="J197" s="352"/>
      <c r="K197" s="352"/>
      <c r="L197" s="352"/>
      <c r="M197" s="70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426"/>
      <c r="AD197" s="424"/>
      <c r="AE197" s="352"/>
      <c r="AF197" s="352"/>
      <c r="AG197" s="352"/>
      <c r="AH197" s="352"/>
    </row>
    <row r="198" spans="1:34">
      <c r="A198" s="352"/>
      <c r="B198" s="352"/>
      <c r="C198" s="352"/>
      <c r="D198" s="352"/>
      <c r="E198" s="352"/>
      <c r="F198" s="352"/>
      <c r="G198" s="352"/>
      <c r="H198" s="424"/>
      <c r="I198" s="425"/>
      <c r="J198" s="352"/>
      <c r="K198" s="352"/>
      <c r="L198" s="352"/>
      <c r="M198" s="70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426"/>
      <c r="AD198" s="424"/>
      <c r="AE198" s="352"/>
      <c r="AF198" s="352"/>
      <c r="AG198" s="352"/>
      <c r="AH198" s="352"/>
    </row>
    <row r="199" spans="1:34">
      <c r="A199" s="352"/>
      <c r="B199" s="352"/>
      <c r="C199" s="352"/>
      <c r="D199" s="352"/>
      <c r="E199" s="352"/>
      <c r="F199" s="352"/>
      <c r="G199" s="352"/>
      <c r="H199" s="424"/>
      <c r="I199" s="425"/>
      <c r="J199" s="352"/>
      <c r="K199" s="352"/>
      <c r="L199" s="352"/>
      <c r="M199" s="70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426"/>
      <c r="AD199" s="424"/>
      <c r="AE199" s="352"/>
      <c r="AF199" s="352"/>
      <c r="AG199" s="352"/>
      <c r="AH199" s="352"/>
    </row>
    <row r="200" spans="1:34">
      <c r="A200" s="352"/>
      <c r="B200" s="352"/>
      <c r="C200" s="352"/>
      <c r="D200" s="352"/>
      <c r="E200" s="352"/>
      <c r="F200" s="352"/>
      <c r="G200" s="352"/>
      <c r="H200" s="424"/>
      <c r="I200" s="425"/>
      <c r="J200" s="352"/>
      <c r="K200" s="352"/>
      <c r="L200" s="352"/>
      <c r="M200" s="70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426"/>
      <c r="AD200" s="424"/>
      <c r="AE200" s="352"/>
      <c r="AF200" s="352"/>
      <c r="AG200" s="352"/>
      <c r="AH200" s="352"/>
    </row>
    <row r="201" spans="1:34">
      <c r="A201" s="352"/>
      <c r="B201" s="352"/>
      <c r="C201" s="352"/>
      <c r="D201" s="352"/>
      <c r="E201" s="352"/>
      <c r="F201" s="352"/>
      <c r="G201" s="352"/>
      <c r="H201" s="424"/>
      <c r="I201" s="425"/>
      <c r="J201" s="352"/>
      <c r="K201" s="352"/>
      <c r="L201" s="352"/>
      <c r="M201" s="70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426"/>
      <c r="AD201" s="424"/>
      <c r="AE201" s="352"/>
      <c r="AF201" s="352"/>
      <c r="AG201" s="352"/>
      <c r="AH201" s="352"/>
    </row>
    <row r="202" spans="1:34">
      <c r="A202" s="352"/>
      <c r="B202" s="352"/>
      <c r="C202" s="352"/>
      <c r="D202" s="352"/>
      <c r="E202" s="352"/>
      <c r="F202" s="352"/>
      <c r="G202" s="352"/>
      <c r="H202" s="424"/>
      <c r="I202" s="425"/>
      <c r="J202" s="352"/>
      <c r="K202" s="352"/>
      <c r="L202" s="352"/>
      <c r="M202" s="70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426"/>
      <c r="AD202" s="424"/>
      <c r="AE202" s="352"/>
      <c r="AF202" s="352"/>
      <c r="AG202" s="352"/>
      <c r="AH202" s="352"/>
    </row>
    <row r="203" spans="1:34">
      <c r="A203" s="352"/>
      <c r="B203" s="352"/>
      <c r="C203" s="352"/>
      <c r="D203" s="352"/>
      <c r="E203" s="352"/>
      <c r="F203" s="352"/>
      <c r="G203" s="352"/>
      <c r="H203" s="424"/>
      <c r="I203" s="425"/>
      <c r="J203" s="352"/>
      <c r="K203" s="352"/>
      <c r="L203" s="352"/>
      <c r="M203" s="70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426"/>
      <c r="AD203" s="424"/>
      <c r="AE203" s="352"/>
      <c r="AF203" s="352"/>
      <c r="AG203" s="352"/>
      <c r="AH203" s="352"/>
    </row>
    <row r="204" spans="1:34">
      <c r="A204" s="352"/>
      <c r="B204" s="352"/>
      <c r="C204" s="352"/>
      <c r="D204" s="352"/>
      <c r="E204" s="352"/>
      <c r="F204" s="352"/>
      <c r="G204" s="352"/>
      <c r="H204" s="424"/>
      <c r="I204" s="425"/>
      <c r="J204" s="352"/>
      <c r="K204" s="352"/>
      <c r="L204" s="352"/>
      <c r="M204" s="70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52"/>
      <c r="AC204" s="426"/>
      <c r="AD204" s="424"/>
      <c r="AE204" s="352"/>
      <c r="AF204" s="352"/>
      <c r="AG204" s="352"/>
      <c r="AH204" s="352"/>
    </row>
    <row r="205" spans="1:34">
      <c r="A205" s="352"/>
      <c r="B205" s="352"/>
      <c r="C205" s="352"/>
      <c r="D205" s="352"/>
      <c r="E205" s="352"/>
      <c r="F205" s="352"/>
      <c r="G205" s="352"/>
      <c r="H205" s="424"/>
      <c r="I205" s="425"/>
      <c r="J205" s="352"/>
      <c r="K205" s="352"/>
      <c r="L205" s="352"/>
      <c r="M205" s="70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426"/>
      <c r="AD205" s="424"/>
      <c r="AE205" s="352"/>
      <c r="AF205" s="352"/>
      <c r="AG205" s="352"/>
      <c r="AH205" s="352"/>
    </row>
    <row r="206" spans="1:34">
      <c r="A206" s="352"/>
      <c r="B206" s="352"/>
      <c r="C206" s="352"/>
      <c r="D206" s="352"/>
      <c r="E206" s="352"/>
      <c r="F206" s="352"/>
      <c r="G206" s="352"/>
      <c r="H206" s="424"/>
      <c r="I206" s="425"/>
      <c r="J206" s="352"/>
      <c r="K206" s="352"/>
      <c r="L206" s="352"/>
      <c r="M206" s="70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426"/>
      <c r="AD206" s="424"/>
      <c r="AE206" s="352"/>
      <c r="AF206" s="352"/>
      <c r="AG206" s="352"/>
      <c r="AH206" s="352"/>
    </row>
    <row r="207" spans="1:34">
      <c r="A207" s="352"/>
      <c r="B207" s="352"/>
      <c r="C207" s="352"/>
      <c r="D207" s="352"/>
      <c r="E207" s="352"/>
      <c r="F207" s="352"/>
      <c r="G207" s="352"/>
      <c r="H207" s="424"/>
      <c r="I207" s="425"/>
      <c r="J207" s="352"/>
      <c r="K207" s="352"/>
      <c r="L207" s="352"/>
      <c r="M207" s="70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426"/>
      <c r="AD207" s="424"/>
      <c r="AE207" s="352"/>
      <c r="AF207" s="352"/>
      <c r="AG207" s="352"/>
      <c r="AH207" s="352"/>
    </row>
    <row r="208" spans="1:34">
      <c r="A208" s="352"/>
      <c r="B208" s="352"/>
      <c r="C208" s="352"/>
      <c r="D208" s="352"/>
      <c r="E208" s="352"/>
      <c r="F208" s="352"/>
      <c r="G208" s="352"/>
      <c r="H208" s="424"/>
      <c r="I208" s="425"/>
      <c r="J208" s="352"/>
      <c r="K208" s="352"/>
      <c r="L208" s="352"/>
      <c r="M208" s="70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426"/>
      <c r="AD208" s="424"/>
      <c r="AE208" s="352"/>
      <c r="AF208" s="352"/>
      <c r="AG208" s="352"/>
      <c r="AH208" s="352"/>
    </row>
    <row r="209" spans="1:34">
      <c r="A209" s="352"/>
      <c r="B209" s="352"/>
      <c r="C209" s="352"/>
      <c r="D209" s="352"/>
      <c r="E209" s="352"/>
      <c r="F209" s="352"/>
      <c r="G209" s="352"/>
      <c r="H209" s="424"/>
      <c r="I209" s="425"/>
      <c r="J209" s="352"/>
      <c r="K209" s="352"/>
      <c r="L209" s="352"/>
      <c r="M209" s="70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426"/>
      <c r="AD209" s="424"/>
      <c r="AE209" s="352"/>
      <c r="AF209" s="352"/>
      <c r="AG209" s="352"/>
      <c r="AH209" s="352"/>
    </row>
    <row r="210" spans="1:34">
      <c r="A210" s="352"/>
      <c r="B210" s="352"/>
      <c r="C210" s="352"/>
      <c r="D210" s="352"/>
      <c r="E210" s="352"/>
      <c r="F210" s="352"/>
      <c r="G210" s="352"/>
      <c r="H210" s="424"/>
      <c r="I210" s="425"/>
      <c r="J210" s="352"/>
      <c r="K210" s="352"/>
      <c r="L210" s="352"/>
      <c r="M210" s="70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426"/>
      <c r="AD210" s="424"/>
      <c r="AE210" s="352"/>
      <c r="AF210" s="352"/>
      <c r="AG210" s="352"/>
      <c r="AH210" s="352"/>
    </row>
    <row r="211" spans="1:34">
      <c r="A211" s="352"/>
      <c r="B211" s="352"/>
      <c r="C211" s="352"/>
      <c r="D211" s="352"/>
      <c r="E211" s="352"/>
      <c r="F211" s="352"/>
      <c r="G211" s="352"/>
      <c r="H211" s="424"/>
      <c r="I211" s="425"/>
      <c r="J211" s="352"/>
      <c r="K211" s="352"/>
      <c r="L211" s="352"/>
      <c r="M211" s="70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426"/>
      <c r="AD211" s="424"/>
      <c r="AE211" s="352"/>
      <c r="AF211" s="352"/>
      <c r="AG211" s="352"/>
      <c r="AH211" s="352"/>
    </row>
  </sheetData>
  <mergeCells count="51">
    <mergeCell ref="B89:C89"/>
    <mergeCell ref="B94:C94"/>
    <mergeCell ref="B130:C130"/>
    <mergeCell ref="B138:C138"/>
    <mergeCell ref="B95:C95"/>
    <mergeCell ref="B103:C103"/>
    <mergeCell ref="B109:C109"/>
    <mergeCell ref="B117:C117"/>
    <mergeCell ref="B123:C123"/>
    <mergeCell ref="B67:C67"/>
    <mergeCell ref="B73:C73"/>
    <mergeCell ref="B83:C83"/>
    <mergeCell ref="B85:C85"/>
    <mergeCell ref="B86:C86"/>
    <mergeCell ref="B54:C54"/>
    <mergeCell ref="B56:C56"/>
    <mergeCell ref="B57:C57"/>
    <mergeCell ref="B60:C60"/>
    <mergeCell ref="B61:C61"/>
    <mergeCell ref="AF150:BD150"/>
    <mergeCell ref="J147:AD147"/>
    <mergeCell ref="A1:AD1"/>
    <mergeCell ref="A160:AC160"/>
    <mergeCell ref="A2:A4"/>
    <mergeCell ref="G2:G4"/>
    <mergeCell ref="B2:C4"/>
    <mergeCell ref="B6:C6"/>
    <mergeCell ref="B21:C21"/>
    <mergeCell ref="B22:C22"/>
    <mergeCell ref="B25:C25"/>
    <mergeCell ref="B28:C28"/>
    <mergeCell ref="B34:C34"/>
    <mergeCell ref="B36:C36"/>
    <mergeCell ref="B42:C42"/>
    <mergeCell ref="B48:C48"/>
    <mergeCell ref="A161:H161"/>
    <mergeCell ref="A55:AC55"/>
    <mergeCell ref="V3:Z3"/>
    <mergeCell ref="H2:H4"/>
    <mergeCell ref="A33:AC33"/>
    <mergeCell ref="A84:AC84"/>
    <mergeCell ref="AA3:AD3"/>
    <mergeCell ref="R3:U3"/>
    <mergeCell ref="O2:AD2"/>
    <mergeCell ref="I3:I4"/>
    <mergeCell ref="I2:N2"/>
    <mergeCell ref="J3:N3"/>
    <mergeCell ref="D2:F3"/>
    <mergeCell ref="D148:AC148"/>
    <mergeCell ref="O3:Q3"/>
    <mergeCell ref="B35:C35"/>
  </mergeCells>
  <phoneticPr fontId="3" type="noConversion"/>
  <pageMargins left="0" right="0" top="0" bottom="0" header="0" footer="0"/>
  <pageSetup paperSize="9" scale="5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9"/>
  <sheetViews>
    <sheetView tabSelected="1" topLeftCell="A2" zoomScale="20" zoomScaleNormal="20" zoomScaleSheetLayoutView="30" workbookViewId="0">
      <selection activeCell="I9" sqref="I9:AZ9"/>
    </sheetView>
  </sheetViews>
  <sheetFormatPr defaultRowHeight="12.75"/>
  <cols>
    <col min="20" max="20" width="9.140625" customWidth="1"/>
    <col min="24" max="24" width="9.140625" customWidth="1"/>
    <col min="29" max="29" width="9.140625" customWidth="1"/>
    <col min="52" max="53" width="10.140625" bestFit="1" customWidth="1"/>
  </cols>
  <sheetData>
    <row r="1" spans="1:58" ht="128.25" customHeight="1">
      <c r="K1" s="2"/>
      <c r="L1" s="2"/>
      <c r="M1" s="1046" t="s">
        <v>63</v>
      </c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7"/>
      <c r="AL1" s="1047"/>
      <c r="AM1" s="104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ht="27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8"/>
      <c r="AJ2" s="1048"/>
      <c r="AK2" s="1048"/>
      <c r="AL2" s="1048"/>
      <c r="AM2" s="1048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8" ht="408.75" customHeight="1">
      <c r="A3" s="976" t="s">
        <v>342</v>
      </c>
      <c r="B3" s="976"/>
      <c r="C3" s="976"/>
      <c r="D3" s="976"/>
      <c r="E3" s="976"/>
      <c r="F3" s="976"/>
      <c r="G3" s="976"/>
      <c r="H3" s="976"/>
      <c r="I3" s="976"/>
      <c r="J3" s="976"/>
      <c r="K3" s="4"/>
      <c r="L3" s="4"/>
      <c r="M3" s="448"/>
      <c r="N3" s="448"/>
      <c r="O3" s="448"/>
      <c r="P3" s="976" t="s">
        <v>343</v>
      </c>
      <c r="Q3" s="976"/>
      <c r="R3" s="976"/>
      <c r="S3" s="976"/>
      <c r="T3" s="976"/>
      <c r="U3" s="976"/>
      <c r="V3" s="976"/>
      <c r="W3" s="976"/>
      <c r="X3" s="976"/>
      <c r="Y3" s="976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"/>
      <c r="AO3" s="4"/>
      <c r="AP3" s="4"/>
      <c r="AQ3" s="1051" t="s">
        <v>344</v>
      </c>
      <c r="AR3" s="1052"/>
      <c r="AS3" s="1052"/>
      <c r="AT3" s="1052"/>
      <c r="AU3" s="1052"/>
      <c r="AV3" s="1052"/>
      <c r="AW3" s="1052"/>
      <c r="AX3" s="1052"/>
      <c r="AY3" s="1052"/>
      <c r="AZ3" s="1052"/>
      <c r="BA3" s="1053"/>
      <c r="BB3" s="1054"/>
      <c r="BC3" s="1054"/>
      <c r="BD3" s="1054"/>
      <c r="BE3" s="1054"/>
    </row>
    <row r="4" spans="1:58" ht="151.5" customHeight="1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4"/>
      <c r="L4" s="4"/>
      <c r="M4" s="695"/>
      <c r="N4" s="695"/>
      <c r="O4" s="695"/>
      <c r="P4" s="695"/>
      <c r="Q4" s="695"/>
      <c r="R4" s="1045" t="s">
        <v>64</v>
      </c>
      <c r="S4" s="1045"/>
      <c r="T4" s="1045"/>
      <c r="U4" s="1045"/>
      <c r="V4" s="1045"/>
      <c r="W4" s="1045"/>
      <c r="X4" s="1045"/>
      <c r="Y4" s="1045"/>
      <c r="Z4" s="1045"/>
      <c r="AA4" s="1045"/>
      <c r="AB4" s="1045"/>
      <c r="AC4" s="1045"/>
      <c r="AD4" s="1045"/>
      <c r="AE4" s="1045"/>
      <c r="AF4" s="1045"/>
      <c r="AG4" s="1045"/>
      <c r="AH4" s="1045"/>
      <c r="AI4" s="1045"/>
      <c r="AJ4" s="695"/>
      <c r="AK4" s="695"/>
      <c r="AL4" s="695"/>
      <c r="AM4" s="695"/>
      <c r="AN4" s="4"/>
      <c r="AO4" s="4"/>
      <c r="AP4" s="4"/>
      <c r="AQ4" s="696"/>
      <c r="AR4" s="697"/>
      <c r="AS4" s="697"/>
      <c r="AT4" s="697"/>
      <c r="AU4" s="697"/>
      <c r="AV4" s="697"/>
      <c r="AW4" s="697"/>
      <c r="AX4" s="697"/>
      <c r="AY4" s="697"/>
      <c r="AZ4" s="697"/>
      <c r="BA4" s="698"/>
      <c r="BB4" s="449"/>
      <c r="BC4" s="449"/>
      <c r="BD4" s="449"/>
      <c r="BE4" s="449"/>
    </row>
    <row r="5" spans="1:58" s="7" customFormat="1" ht="196.5" customHeight="1">
      <c r="A5" s="10"/>
      <c r="B5" s="1049" t="s">
        <v>141</v>
      </c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0"/>
      <c r="AA5" s="1050"/>
      <c r="AB5" s="1050"/>
      <c r="AC5" s="1050"/>
      <c r="AD5" s="1050"/>
      <c r="AE5" s="1050"/>
      <c r="AF5" s="1050"/>
      <c r="AG5" s="1050"/>
      <c r="AH5" s="1050"/>
      <c r="AI5" s="1050"/>
      <c r="AJ5" s="1050"/>
      <c r="AK5" s="1050"/>
      <c r="AL5" s="1050"/>
      <c r="AM5" s="1050"/>
      <c r="AN5" s="1050"/>
      <c r="AO5" s="1050"/>
      <c r="AP5" s="1050"/>
      <c r="AQ5" s="1050"/>
      <c r="AR5" s="1050"/>
      <c r="AS5" s="1050"/>
      <c r="AT5" s="1050"/>
      <c r="AU5" s="1050"/>
      <c r="AV5" s="1050"/>
      <c r="AW5" s="1050"/>
      <c r="AX5" s="1050"/>
      <c r="AY5" s="1050"/>
      <c r="AZ5" s="1050"/>
      <c r="BA5" s="1050"/>
      <c r="BB5" s="30"/>
      <c r="BC5" s="30"/>
      <c r="BD5" s="30"/>
      <c r="BE5" s="30"/>
    </row>
    <row r="6" spans="1:58" s="9" customFormat="1" ht="131.25" customHeight="1">
      <c r="A6" s="1066" t="s">
        <v>148</v>
      </c>
      <c r="B6" s="1067"/>
      <c r="C6" s="1067"/>
      <c r="D6" s="1067"/>
      <c r="E6" s="1067"/>
      <c r="F6" s="1067"/>
      <c r="G6" s="1067"/>
      <c r="H6" s="1067"/>
      <c r="I6" s="1062" t="s">
        <v>196</v>
      </c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063"/>
      <c r="AN6" s="1063"/>
      <c r="AO6" s="1063"/>
      <c r="AP6" s="1063"/>
      <c r="AQ6" s="1063"/>
      <c r="AR6" s="1063"/>
      <c r="AS6" s="1063"/>
      <c r="AT6" s="1063"/>
      <c r="AU6" s="1063"/>
      <c r="AV6" s="1063"/>
      <c r="AW6" s="1063"/>
      <c r="AX6" s="1063"/>
      <c r="AY6" s="1063"/>
      <c r="AZ6" s="1063"/>
      <c r="BA6" s="1063"/>
      <c r="BB6" s="31"/>
      <c r="BC6" s="31"/>
      <c r="BD6" s="31"/>
      <c r="BE6" s="31"/>
    </row>
    <row r="7" spans="1:58" s="9" customFormat="1" ht="118.5" customHeight="1">
      <c r="A7" s="1068" t="s">
        <v>149</v>
      </c>
      <c r="B7" s="1067"/>
      <c r="C7" s="1067"/>
      <c r="D7" s="1067"/>
      <c r="E7" s="1067"/>
      <c r="F7" s="1067"/>
      <c r="G7" s="1067"/>
      <c r="H7" s="1067"/>
      <c r="I7" s="1062" t="s">
        <v>197</v>
      </c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063"/>
      <c r="AN7" s="1063"/>
      <c r="AO7" s="1063"/>
      <c r="AP7" s="1063"/>
      <c r="AQ7" s="1063"/>
      <c r="AR7" s="1063"/>
      <c r="AS7" s="1063"/>
      <c r="AT7" s="1063"/>
      <c r="AU7" s="1063"/>
      <c r="AV7" s="1063"/>
      <c r="AW7" s="1063"/>
      <c r="AX7" s="1063"/>
      <c r="AY7" s="1063"/>
      <c r="AZ7" s="1063"/>
      <c r="BA7" s="34"/>
      <c r="BB7" s="31"/>
      <c r="BC7" s="31"/>
      <c r="BD7" s="31"/>
      <c r="BE7" s="31"/>
    </row>
    <row r="8" spans="1:58" s="9" customFormat="1" ht="101.25" customHeight="1">
      <c r="A8" s="1069"/>
      <c r="B8" s="1070"/>
      <c r="C8" s="1070"/>
      <c r="D8" s="1070"/>
      <c r="E8" s="1070"/>
      <c r="F8" s="1070"/>
      <c r="G8" s="1070"/>
      <c r="H8" s="1070"/>
      <c r="I8" s="1064" t="s">
        <v>198</v>
      </c>
      <c r="J8" s="1065"/>
      <c r="K8" s="1065"/>
      <c r="L8" s="1065"/>
      <c r="M8" s="1065"/>
      <c r="N8" s="1065"/>
      <c r="O8" s="1065"/>
      <c r="P8" s="1065"/>
      <c r="Q8" s="1065"/>
      <c r="R8" s="1065"/>
      <c r="S8" s="1065"/>
      <c r="T8" s="1065"/>
      <c r="U8" s="1065"/>
      <c r="V8" s="1065"/>
      <c r="W8" s="1065"/>
      <c r="X8" s="1065"/>
      <c r="Y8" s="1065"/>
      <c r="Z8" s="1065"/>
      <c r="AA8" s="1065"/>
      <c r="AB8" s="1065"/>
      <c r="AC8" s="1065"/>
      <c r="AD8" s="1065"/>
      <c r="AE8" s="1065"/>
      <c r="AF8" s="1065"/>
      <c r="AG8" s="1065"/>
      <c r="AH8" s="1065"/>
      <c r="AI8" s="1065"/>
      <c r="AJ8" s="1065"/>
      <c r="AK8" s="1065"/>
      <c r="AL8" s="1065"/>
      <c r="AM8" s="1065"/>
      <c r="AN8" s="1065"/>
      <c r="AO8" s="1065"/>
      <c r="AP8" s="1065"/>
      <c r="AQ8" s="1065"/>
      <c r="AR8" s="1065"/>
      <c r="AS8" s="1065"/>
      <c r="AT8" s="1065"/>
      <c r="AU8" s="1065"/>
      <c r="AV8" s="1065"/>
      <c r="AW8" s="1065"/>
      <c r="AX8" s="1065"/>
      <c r="AY8" s="1065"/>
      <c r="AZ8" s="1065"/>
      <c r="BA8" s="34"/>
      <c r="BB8" s="31"/>
      <c r="BC8" s="31"/>
      <c r="BD8" s="31"/>
      <c r="BE8" s="31"/>
      <c r="BF8" s="31"/>
    </row>
    <row r="9" spans="1:58" ht="114.75" customHeight="1">
      <c r="A9" s="1055" t="s">
        <v>150</v>
      </c>
      <c r="B9" s="1055"/>
      <c r="C9" s="1055"/>
      <c r="D9" s="1055"/>
      <c r="E9" s="1055"/>
      <c r="F9" s="1055"/>
      <c r="G9" s="1055"/>
      <c r="H9" s="1055"/>
      <c r="I9" s="1060" t="s">
        <v>199</v>
      </c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1061"/>
      <c r="AC9" s="1061"/>
      <c r="AD9" s="1061"/>
      <c r="AE9" s="1061"/>
      <c r="AF9" s="1061"/>
      <c r="AG9" s="1061"/>
      <c r="AH9" s="1061"/>
      <c r="AI9" s="1061"/>
      <c r="AJ9" s="1061"/>
      <c r="AK9" s="1061"/>
      <c r="AL9" s="1061"/>
      <c r="AM9" s="1061"/>
      <c r="AN9" s="1061"/>
      <c r="AO9" s="1061"/>
      <c r="AP9" s="1061"/>
      <c r="AQ9" s="1061"/>
      <c r="AR9" s="1061"/>
      <c r="AS9" s="1061"/>
      <c r="AT9" s="1061"/>
      <c r="AU9" s="1061"/>
      <c r="AV9" s="1061"/>
      <c r="AW9" s="1061"/>
      <c r="AX9" s="1061"/>
      <c r="AY9" s="1061"/>
      <c r="AZ9" s="1061"/>
      <c r="BA9" s="34"/>
      <c r="BB9" s="33"/>
      <c r="BC9" s="33"/>
      <c r="BD9" s="33"/>
      <c r="BE9" s="33"/>
    </row>
    <row r="10" spans="1:58" ht="258" customHeight="1">
      <c r="A10" s="1055" t="s">
        <v>147</v>
      </c>
      <c r="B10" s="1055"/>
      <c r="C10" s="1055"/>
      <c r="D10" s="1055"/>
      <c r="E10" s="1055"/>
      <c r="F10" s="1055"/>
      <c r="G10" s="1055"/>
      <c r="H10" s="1055"/>
      <c r="I10" s="1060" t="s">
        <v>345</v>
      </c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1"/>
      <c r="AN10" s="1061"/>
      <c r="AO10" s="1061"/>
      <c r="AP10" s="106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3"/>
      <c r="BC10" s="33"/>
      <c r="BD10" s="33"/>
      <c r="BE10" s="33"/>
    </row>
    <row r="11" spans="1:58" ht="27.75">
      <c r="A11" s="1056"/>
      <c r="B11" s="1056"/>
      <c r="C11" s="1056"/>
      <c r="D11" s="1056"/>
      <c r="E11" s="1056"/>
      <c r="F11" s="1056"/>
      <c r="G11" s="1056"/>
      <c r="H11" s="1056"/>
      <c r="I11" s="4"/>
      <c r="J11" s="4"/>
      <c r="K11" s="4"/>
      <c r="L11" s="4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1057" t="s">
        <v>347</v>
      </c>
      <c r="AP11" s="1058"/>
      <c r="AQ11" s="1058"/>
      <c r="AR11" s="1058"/>
      <c r="AS11" s="1058"/>
      <c r="AT11" s="1058"/>
      <c r="AU11" s="1058"/>
      <c r="AV11" s="1058"/>
      <c r="AW11" s="1058"/>
      <c r="AX11" s="1058"/>
      <c r="AY11" s="1058"/>
      <c r="AZ11" s="1058"/>
      <c r="BA11" s="1058"/>
      <c r="BB11" s="33"/>
      <c r="BC11" s="33"/>
      <c r="BD11" s="33"/>
      <c r="BE11" s="33"/>
    </row>
    <row r="12" spans="1:58" s="7" customFormat="1" ht="409.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"/>
      <c r="AK12" s="10"/>
      <c r="AL12" s="10"/>
      <c r="AM12" s="10"/>
      <c r="AN12" s="10"/>
      <c r="AO12" s="1058"/>
      <c r="AP12" s="1058"/>
      <c r="AQ12" s="1058"/>
      <c r="AR12" s="1058"/>
      <c r="AS12" s="1058"/>
      <c r="AT12" s="1058"/>
      <c r="AU12" s="1058"/>
      <c r="AV12" s="1058"/>
      <c r="AW12" s="1058"/>
      <c r="AX12" s="1058"/>
      <c r="AY12" s="1058"/>
      <c r="AZ12" s="1058"/>
      <c r="BA12" s="1058"/>
      <c r="BB12" s="30"/>
      <c r="BC12" s="30"/>
      <c r="BD12" s="30"/>
      <c r="BE12" s="30"/>
    </row>
    <row r="13" spans="1:58" ht="409.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4"/>
      <c r="AB13" s="4"/>
      <c r="AC13" s="4"/>
      <c r="AD13" s="4"/>
      <c r="AE13" s="4"/>
      <c r="AF13" s="4"/>
      <c r="AG13" s="4"/>
      <c r="AH13" s="4"/>
      <c r="AI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8" ht="27.75">
      <c r="A14" s="3"/>
      <c r="B14" s="3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8" ht="69.75" customHeight="1" thickBot="1">
      <c r="A15" s="934" t="s">
        <v>65</v>
      </c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4"/>
      <c r="AG15" s="934"/>
      <c r="AH15" s="934"/>
      <c r="AI15" s="934"/>
      <c r="AJ15" s="934"/>
      <c r="AK15" s="934"/>
      <c r="AL15" s="934"/>
      <c r="AM15" s="934"/>
      <c r="AN15" s="934"/>
      <c r="AO15" s="934"/>
      <c r="AP15" s="934"/>
      <c r="AQ15" s="934"/>
      <c r="AR15" s="934"/>
      <c r="AS15" s="934"/>
      <c r="AT15" s="934"/>
      <c r="AU15" s="934"/>
      <c r="AV15" s="934"/>
      <c r="AW15" s="934"/>
      <c r="AX15" s="934"/>
      <c r="AY15" s="934"/>
      <c r="AZ15" s="934"/>
      <c r="BA15" s="934"/>
    </row>
    <row r="16" spans="1:58" ht="40.5" customHeight="1" thickBot="1">
      <c r="A16" s="1032" t="s">
        <v>66</v>
      </c>
      <c r="B16" s="987" t="s">
        <v>67</v>
      </c>
      <c r="C16" s="987"/>
      <c r="D16" s="987"/>
      <c r="E16" s="987"/>
      <c r="F16" s="987" t="s">
        <v>68</v>
      </c>
      <c r="G16" s="987"/>
      <c r="H16" s="987"/>
      <c r="I16" s="987"/>
      <c r="J16" s="987"/>
      <c r="K16" s="987" t="s">
        <v>69</v>
      </c>
      <c r="L16" s="987"/>
      <c r="M16" s="987"/>
      <c r="N16" s="987"/>
      <c r="O16" s="987" t="s">
        <v>70</v>
      </c>
      <c r="P16" s="987"/>
      <c r="Q16" s="987"/>
      <c r="R16" s="987"/>
      <c r="S16" s="987" t="s">
        <v>71</v>
      </c>
      <c r="T16" s="987"/>
      <c r="U16" s="987"/>
      <c r="V16" s="987"/>
      <c r="W16" s="987"/>
      <c r="X16" s="987" t="s">
        <v>72</v>
      </c>
      <c r="Y16" s="987"/>
      <c r="Z16" s="987"/>
      <c r="AA16" s="987"/>
      <c r="AB16" s="987" t="s">
        <v>73</v>
      </c>
      <c r="AC16" s="987"/>
      <c r="AD16" s="987"/>
      <c r="AE16" s="987"/>
      <c r="AF16" s="987" t="s">
        <v>74</v>
      </c>
      <c r="AG16" s="987"/>
      <c r="AH16" s="987"/>
      <c r="AI16" s="987"/>
      <c r="AJ16" s="987" t="s">
        <v>75</v>
      </c>
      <c r="AK16" s="987"/>
      <c r="AL16" s="987"/>
      <c r="AM16" s="987"/>
      <c r="AN16" s="987"/>
      <c r="AO16" s="987" t="s">
        <v>76</v>
      </c>
      <c r="AP16" s="987"/>
      <c r="AQ16" s="987"/>
      <c r="AR16" s="988"/>
      <c r="AS16" s="1026" t="s">
        <v>77</v>
      </c>
      <c r="AT16" s="1026"/>
      <c r="AU16" s="1026"/>
      <c r="AV16" s="1026"/>
      <c r="AW16" s="1027"/>
      <c r="AX16" s="1028" t="s">
        <v>78</v>
      </c>
      <c r="AY16" s="1026"/>
      <c r="AZ16" s="1026"/>
      <c r="BA16" s="1027"/>
    </row>
    <row r="17" spans="1:53" ht="45.75" customHeight="1" thickBot="1">
      <c r="A17" s="1033"/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  <c r="T17" s="11">
        <v>19</v>
      </c>
      <c r="U17" s="11">
        <v>20</v>
      </c>
      <c r="V17" s="11">
        <v>21</v>
      </c>
      <c r="W17" s="11">
        <v>22</v>
      </c>
      <c r="X17" s="11">
        <v>23</v>
      </c>
      <c r="Y17" s="11">
        <v>24</v>
      </c>
      <c r="Z17" s="11">
        <v>25</v>
      </c>
      <c r="AA17" s="11">
        <v>26</v>
      </c>
      <c r="AB17" s="11">
        <v>27</v>
      </c>
      <c r="AC17" s="11">
        <v>28</v>
      </c>
      <c r="AD17" s="11">
        <v>29</v>
      </c>
      <c r="AE17" s="11">
        <v>30</v>
      </c>
      <c r="AF17" s="11">
        <v>31</v>
      </c>
      <c r="AG17" s="11">
        <v>32</v>
      </c>
      <c r="AH17" s="11">
        <v>33</v>
      </c>
      <c r="AI17" s="11">
        <v>34</v>
      </c>
      <c r="AJ17" s="11">
        <v>35</v>
      </c>
      <c r="AK17" s="11">
        <v>36</v>
      </c>
      <c r="AL17" s="11">
        <v>37</v>
      </c>
      <c r="AM17" s="11">
        <v>38</v>
      </c>
      <c r="AN17" s="11">
        <v>39</v>
      </c>
      <c r="AO17" s="11">
        <v>40</v>
      </c>
      <c r="AP17" s="11">
        <v>41</v>
      </c>
      <c r="AQ17" s="11">
        <v>42</v>
      </c>
      <c r="AR17" s="12">
        <v>43</v>
      </c>
      <c r="AS17" s="13">
        <v>44</v>
      </c>
      <c r="AT17" s="14">
        <v>45</v>
      </c>
      <c r="AU17" s="14">
        <v>46</v>
      </c>
      <c r="AV17" s="14">
        <v>47</v>
      </c>
      <c r="AW17" s="14">
        <v>48</v>
      </c>
      <c r="AX17" s="14">
        <v>49</v>
      </c>
      <c r="AY17" s="14">
        <v>50</v>
      </c>
      <c r="AZ17" s="14">
        <v>51</v>
      </c>
      <c r="BA17" s="14">
        <v>52</v>
      </c>
    </row>
    <row r="18" spans="1:53" ht="126" customHeight="1">
      <c r="A18" s="1033"/>
      <c r="B18" s="15" t="s">
        <v>79</v>
      </c>
      <c r="C18" s="16" t="s">
        <v>80</v>
      </c>
      <c r="D18" s="17" t="s">
        <v>81</v>
      </c>
      <c r="E18" s="17" t="s">
        <v>82</v>
      </c>
      <c r="F18" s="15" t="s">
        <v>83</v>
      </c>
      <c r="G18" s="16" t="s">
        <v>84</v>
      </c>
      <c r="H18" s="17" t="s">
        <v>85</v>
      </c>
      <c r="I18" s="17" t="s">
        <v>86</v>
      </c>
      <c r="J18" s="15" t="s">
        <v>87</v>
      </c>
      <c r="K18" s="15" t="s">
        <v>88</v>
      </c>
      <c r="L18" s="16" t="s">
        <v>89</v>
      </c>
      <c r="M18" s="17" t="s">
        <v>90</v>
      </c>
      <c r="N18" s="15" t="s">
        <v>91</v>
      </c>
      <c r="O18" s="15" t="s">
        <v>92</v>
      </c>
      <c r="P18" s="16" t="s">
        <v>93</v>
      </c>
      <c r="Q18" s="17" t="s">
        <v>81</v>
      </c>
      <c r="R18" s="17" t="s">
        <v>82</v>
      </c>
      <c r="S18" s="17" t="s">
        <v>94</v>
      </c>
      <c r="T18" s="16" t="s">
        <v>95</v>
      </c>
      <c r="U18" s="17" t="s">
        <v>96</v>
      </c>
      <c r="V18" s="17" t="s">
        <v>97</v>
      </c>
      <c r="W18" s="15" t="s">
        <v>98</v>
      </c>
      <c r="X18" s="15" t="s">
        <v>99</v>
      </c>
      <c r="Y18" s="16" t="s">
        <v>100</v>
      </c>
      <c r="Z18" s="17" t="s">
        <v>101</v>
      </c>
      <c r="AA18" s="15" t="s">
        <v>102</v>
      </c>
      <c r="AB18" s="15" t="s">
        <v>99</v>
      </c>
      <c r="AC18" s="16" t="s">
        <v>100</v>
      </c>
      <c r="AD18" s="17" t="s">
        <v>101</v>
      </c>
      <c r="AE18" s="17" t="s">
        <v>103</v>
      </c>
      <c r="AF18" s="15" t="s">
        <v>83</v>
      </c>
      <c r="AG18" s="16" t="s">
        <v>84</v>
      </c>
      <c r="AH18" s="17" t="s">
        <v>85</v>
      </c>
      <c r="AI18" s="17" t="s">
        <v>104</v>
      </c>
      <c r="AJ18" s="15" t="s">
        <v>105</v>
      </c>
      <c r="AK18" s="15" t="s">
        <v>106</v>
      </c>
      <c r="AL18" s="17" t="s">
        <v>107</v>
      </c>
      <c r="AM18" s="17" t="s">
        <v>108</v>
      </c>
      <c r="AN18" s="15" t="s">
        <v>109</v>
      </c>
      <c r="AO18" s="15" t="s">
        <v>92</v>
      </c>
      <c r="AP18" s="16" t="s">
        <v>93</v>
      </c>
      <c r="AQ18" s="17" t="s">
        <v>81</v>
      </c>
      <c r="AR18" s="18" t="s">
        <v>82</v>
      </c>
      <c r="AS18" s="66" t="s">
        <v>83</v>
      </c>
      <c r="AT18" s="67" t="s">
        <v>84</v>
      </c>
      <c r="AU18" s="68" t="s">
        <v>85</v>
      </c>
      <c r="AV18" s="69" t="s">
        <v>104</v>
      </c>
      <c r="AW18" s="70" t="s">
        <v>87</v>
      </c>
      <c r="AX18" s="71" t="s">
        <v>88</v>
      </c>
      <c r="AY18" s="72" t="s">
        <v>110</v>
      </c>
      <c r="AZ18" s="72" t="s">
        <v>90</v>
      </c>
      <c r="BA18" s="73" t="s">
        <v>111</v>
      </c>
    </row>
    <row r="19" spans="1:53" ht="65.25" customHeight="1">
      <c r="A19" s="19" t="s">
        <v>112</v>
      </c>
      <c r="B19" s="1029" t="s">
        <v>189</v>
      </c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1"/>
      <c r="O19" s="1031"/>
      <c r="P19" s="1031"/>
      <c r="Q19" s="1031"/>
      <c r="R19" s="1031"/>
      <c r="S19" s="1031"/>
      <c r="T19" s="1031"/>
      <c r="U19" s="20" t="s">
        <v>57</v>
      </c>
      <c r="V19" s="20" t="s">
        <v>57</v>
      </c>
      <c r="W19" s="989" t="s">
        <v>190</v>
      </c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0"/>
      <c r="AJ19" s="990"/>
      <c r="AK19" s="990"/>
      <c r="AL19" s="990"/>
      <c r="AM19" s="990"/>
      <c r="AN19" s="991"/>
      <c r="AO19" s="21" t="s">
        <v>113</v>
      </c>
      <c r="AP19" s="28" t="s">
        <v>114</v>
      </c>
      <c r="AQ19" s="22" t="s">
        <v>116</v>
      </c>
      <c r="AR19" s="74" t="s">
        <v>116</v>
      </c>
      <c r="AS19" s="20" t="s">
        <v>57</v>
      </c>
      <c r="AT19" s="20" t="s">
        <v>57</v>
      </c>
      <c r="AU19" s="20" t="s">
        <v>57</v>
      </c>
      <c r="AV19" s="20" t="s">
        <v>57</v>
      </c>
      <c r="AW19" s="20" t="s">
        <v>57</v>
      </c>
      <c r="AX19" s="20" t="s">
        <v>57</v>
      </c>
      <c r="AY19" s="20" t="s">
        <v>57</v>
      </c>
      <c r="AZ19" s="20" t="s">
        <v>57</v>
      </c>
      <c r="BA19" s="20" t="s">
        <v>57</v>
      </c>
    </row>
    <row r="20" spans="1:53" ht="65.25" customHeight="1">
      <c r="A20" s="19" t="s">
        <v>115</v>
      </c>
      <c r="B20" s="1019" t="s">
        <v>406</v>
      </c>
      <c r="C20" s="1020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37" t="s">
        <v>407</v>
      </c>
      <c r="O20" s="1038"/>
      <c r="P20" s="1038"/>
      <c r="Q20" s="1038"/>
      <c r="R20" s="1038"/>
      <c r="S20" s="1039"/>
      <c r="T20" s="747" t="s">
        <v>418</v>
      </c>
      <c r="U20" s="525" t="s">
        <v>57</v>
      </c>
      <c r="V20" s="748" t="s">
        <v>57</v>
      </c>
      <c r="W20" s="989" t="s">
        <v>408</v>
      </c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749" t="s">
        <v>113</v>
      </c>
      <c r="AI20" s="750" t="s">
        <v>113</v>
      </c>
      <c r="AJ20" s="1021" t="s">
        <v>419</v>
      </c>
      <c r="AK20" s="1022"/>
      <c r="AL20" s="1022"/>
      <c r="AM20" s="1022"/>
      <c r="AN20" s="1022"/>
      <c r="AO20" s="1022"/>
      <c r="AP20" s="1023"/>
      <c r="AQ20" s="751" t="s">
        <v>420</v>
      </c>
      <c r="AR20" s="75" t="s">
        <v>118</v>
      </c>
      <c r="AS20" s="20" t="s">
        <v>57</v>
      </c>
      <c r="AT20" s="20" t="s">
        <v>57</v>
      </c>
      <c r="AU20" s="20" t="s">
        <v>57</v>
      </c>
      <c r="AV20" s="20" t="s">
        <v>57</v>
      </c>
      <c r="AW20" s="20" t="s">
        <v>57</v>
      </c>
      <c r="AX20" s="20" t="s">
        <v>57</v>
      </c>
      <c r="AY20" s="20" t="s">
        <v>57</v>
      </c>
      <c r="AZ20" s="20" t="s">
        <v>57</v>
      </c>
      <c r="BA20" s="20" t="s">
        <v>57</v>
      </c>
    </row>
    <row r="21" spans="1:53" ht="65.25" customHeight="1">
      <c r="A21" s="19" t="s">
        <v>117</v>
      </c>
      <c r="B21" s="1041" t="s">
        <v>409</v>
      </c>
      <c r="C21" s="1042"/>
      <c r="D21" s="1042"/>
      <c r="E21" s="1042"/>
      <c r="F21" s="1042"/>
      <c r="G21" s="1043"/>
      <c r="H21" s="1044" t="s">
        <v>410</v>
      </c>
      <c r="I21" s="1044"/>
      <c r="J21" s="1044"/>
      <c r="K21" s="1044"/>
      <c r="L21" s="1044"/>
      <c r="M21" s="1044"/>
      <c r="N21" s="1024" t="s">
        <v>411</v>
      </c>
      <c r="O21" s="1025"/>
      <c r="P21" s="1025"/>
      <c r="Q21" s="1025"/>
      <c r="R21" s="1025"/>
      <c r="S21" s="1025"/>
      <c r="T21" s="747" t="s">
        <v>418</v>
      </c>
      <c r="U21" s="525" t="s">
        <v>57</v>
      </c>
      <c r="V21" s="748" t="s">
        <v>57</v>
      </c>
      <c r="W21" s="989" t="s">
        <v>421</v>
      </c>
      <c r="X21" s="1040"/>
      <c r="Y21" s="1040"/>
      <c r="Z21" s="1040"/>
      <c r="AA21" s="1040"/>
      <c r="AB21" s="1040"/>
      <c r="AC21" s="1040"/>
      <c r="AD21" s="1040"/>
      <c r="AE21" s="1040"/>
      <c r="AF21" s="1040"/>
      <c r="AG21" s="1040"/>
      <c r="AH21" s="749" t="s">
        <v>113</v>
      </c>
      <c r="AI21" s="750" t="s">
        <v>113</v>
      </c>
      <c r="AJ21" s="1021" t="s">
        <v>422</v>
      </c>
      <c r="AK21" s="1022"/>
      <c r="AL21" s="1022"/>
      <c r="AM21" s="1022"/>
      <c r="AN21" s="1022"/>
      <c r="AO21" s="1022"/>
      <c r="AP21" s="1023"/>
      <c r="AQ21" s="751" t="s">
        <v>420</v>
      </c>
      <c r="AR21" s="75" t="s">
        <v>118</v>
      </c>
      <c r="AS21" s="20" t="s">
        <v>57</v>
      </c>
      <c r="AT21" s="20" t="s">
        <v>57</v>
      </c>
      <c r="AU21" s="20" t="s">
        <v>57</v>
      </c>
      <c r="AV21" s="20" t="s">
        <v>57</v>
      </c>
      <c r="AW21" s="20" t="s">
        <v>57</v>
      </c>
      <c r="AX21" s="20" t="s">
        <v>57</v>
      </c>
      <c r="AY21" s="20" t="s">
        <v>57</v>
      </c>
      <c r="AZ21" s="20" t="s">
        <v>57</v>
      </c>
      <c r="BA21" s="20" t="s">
        <v>57</v>
      </c>
    </row>
    <row r="22" spans="1:53" ht="65.25" customHeight="1" thickBot="1">
      <c r="A22" s="23" t="s">
        <v>119</v>
      </c>
      <c r="B22" s="918" t="s">
        <v>412</v>
      </c>
      <c r="C22" s="919"/>
      <c r="D22" s="919"/>
      <c r="E22" s="919"/>
      <c r="F22" s="919"/>
      <c r="G22" s="919"/>
      <c r="H22" s="919"/>
      <c r="I22" s="919"/>
      <c r="J22" s="919"/>
      <c r="K22" s="919"/>
      <c r="L22" s="919"/>
      <c r="M22" s="920"/>
      <c r="N22" s="921" t="s">
        <v>413</v>
      </c>
      <c r="O22" s="922"/>
      <c r="P22" s="922"/>
      <c r="Q22" s="922"/>
      <c r="R22" s="922"/>
      <c r="S22" s="923"/>
      <c r="T22" s="524" t="s">
        <v>116</v>
      </c>
      <c r="U22" s="525" t="s">
        <v>57</v>
      </c>
      <c r="V22" s="525" t="s">
        <v>57</v>
      </c>
      <c r="W22" s="924" t="s">
        <v>414</v>
      </c>
      <c r="X22" s="925"/>
      <c r="Y22" s="925"/>
      <c r="Z22" s="925"/>
      <c r="AA22" s="925"/>
      <c r="AB22" s="926"/>
      <c r="AC22" s="21" t="s">
        <v>113</v>
      </c>
      <c r="AD22" s="927" t="s">
        <v>415</v>
      </c>
      <c r="AE22" s="928"/>
      <c r="AF22" s="928"/>
      <c r="AG22" s="928"/>
      <c r="AH22" s="928"/>
      <c r="AI22" s="929"/>
      <c r="AJ22" s="22" t="s">
        <v>116</v>
      </c>
      <c r="AK22" s="1034" t="s">
        <v>120</v>
      </c>
      <c r="AL22" s="1035"/>
      <c r="AM22" s="1035"/>
      <c r="AN22" s="1035"/>
      <c r="AO22" s="1035"/>
      <c r="AP22" s="1036"/>
      <c r="AQ22" s="29" t="s">
        <v>118</v>
      </c>
      <c r="AR22" s="75" t="s">
        <v>118</v>
      </c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ht="40.5" customHeight="1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8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37.5" customHeight="1" thickBot="1">
      <c r="A24" s="24"/>
      <c r="B24" s="24"/>
      <c r="C24" s="25"/>
      <c r="D24" s="934" t="s">
        <v>121</v>
      </c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4"/>
      <c r="AI24" s="934"/>
      <c r="AJ24" s="934"/>
      <c r="AK24" s="934"/>
      <c r="AL24" s="934"/>
      <c r="AM24" s="934"/>
      <c r="AN24" s="934"/>
      <c r="AO24" s="934"/>
      <c r="AP24" s="935"/>
      <c r="AQ24" s="935"/>
      <c r="AR24" s="935"/>
      <c r="AS24" s="935"/>
      <c r="AT24" s="26"/>
      <c r="AU24" s="26"/>
      <c r="AV24" s="27"/>
      <c r="AW24" s="24"/>
      <c r="AX24" s="24"/>
      <c r="AY24" s="24"/>
      <c r="AZ24" s="24"/>
      <c r="BA24" s="24"/>
    </row>
    <row r="25" spans="1:53" ht="45.75" customHeight="1">
      <c r="A25" s="24"/>
      <c r="B25" s="24"/>
      <c r="C25" s="25"/>
      <c r="D25" s="992" t="s">
        <v>135</v>
      </c>
      <c r="E25" s="993"/>
      <c r="F25" s="993"/>
      <c r="G25" s="993"/>
      <c r="H25" s="994"/>
      <c r="I25" s="993" t="s">
        <v>136</v>
      </c>
      <c r="J25" s="993"/>
      <c r="K25" s="994"/>
      <c r="L25" s="992" t="s">
        <v>137</v>
      </c>
      <c r="M25" s="993"/>
      <c r="N25" s="993"/>
      <c r="O25" s="994"/>
      <c r="P25" s="1001" t="s">
        <v>138</v>
      </c>
      <c r="Q25" s="1002"/>
      <c r="R25" s="1002"/>
      <c r="S25" s="1003"/>
      <c r="T25" s="993" t="s">
        <v>191</v>
      </c>
      <c r="U25" s="993"/>
      <c r="V25" s="993"/>
      <c r="W25" s="993"/>
      <c r="X25" s="994"/>
      <c r="Y25" s="1010" t="s">
        <v>139</v>
      </c>
      <c r="Z25" s="1011"/>
      <c r="AA25" s="1011"/>
      <c r="AB25" s="1012"/>
      <c r="AC25" s="1001" t="s">
        <v>140</v>
      </c>
      <c r="AD25" s="1002"/>
      <c r="AE25" s="1002"/>
      <c r="AF25" s="1003"/>
      <c r="AG25" s="1001" t="s">
        <v>192</v>
      </c>
      <c r="AH25" s="1002"/>
      <c r="AI25" s="1002"/>
      <c r="AJ25" s="1003"/>
      <c r="AK25" s="1001" t="s">
        <v>193</v>
      </c>
      <c r="AL25" s="1002"/>
      <c r="AM25" s="1002"/>
      <c r="AN25" s="1002"/>
      <c r="AO25" s="1003"/>
      <c r="AP25" s="64"/>
      <c r="AQ25" s="64"/>
      <c r="AR25" s="64"/>
      <c r="AS25" s="64"/>
      <c r="AT25" s="976"/>
      <c r="AU25" s="976"/>
      <c r="AV25" s="976"/>
      <c r="AW25" s="977"/>
      <c r="AX25" s="976"/>
      <c r="AY25" s="976"/>
      <c r="AZ25" s="976"/>
      <c r="BA25" s="976"/>
    </row>
    <row r="26" spans="1:53" ht="45.75">
      <c r="A26" s="24"/>
      <c r="B26" s="24"/>
      <c r="C26" s="25"/>
      <c r="D26" s="995"/>
      <c r="E26" s="996"/>
      <c r="F26" s="996"/>
      <c r="G26" s="996"/>
      <c r="H26" s="997"/>
      <c r="I26" s="996"/>
      <c r="J26" s="996"/>
      <c r="K26" s="997"/>
      <c r="L26" s="995"/>
      <c r="M26" s="996"/>
      <c r="N26" s="996"/>
      <c r="O26" s="997"/>
      <c r="P26" s="1004"/>
      <c r="Q26" s="1005"/>
      <c r="R26" s="1005"/>
      <c r="S26" s="1006"/>
      <c r="T26" s="996"/>
      <c r="U26" s="996"/>
      <c r="V26" s="996"/>
      <c r="W26" s="996"/>
      <c r="X26" s="997"/>
      <c r="Y26" s="1013"/>
      <c r="Z26" s="1014"/>
      <c r="AA26" s="1014"/>
      <c r="AB26" s="1015"/>
      <c r="AC26" s="1004"/>
      <c r="AD26" s="1005"/>
      <c r="AE26" s="1005"/>
      <c r="AF26" s="1006"/>
      <c r="AG26" s="1004"/>
      <c r="AH26" s="1005"/>
      <c r="AI26" s="1005"/>
      <c r="AJ26" s="1006"/>
      <c r="AK26" s="1004"/>
      <c r="AL26" s="1005"/>
      <c r="AM26" s="1005"/>
      <c r="AN26" s="1005"/>
      <c r="AO26" s="1006"/>
      <c r="AP26" s="64"/>
      <c r="AQ26" s="64"/>
      <c r="AR26" s="64"/>
      <c r="AS26" s="64"/>
      <c r="AT26" s="976"/>
      <c r="AU26" s="976"/>
      <c r="AV26" s="977"/>
      <c r="AW26" s="977"/>
      <c r="AX26" s="976"/>
      <c r="AY26" s="976"/>
      <c r="AZ26" s="976"/>
      <c r="BA26" s="976"/>
    </row>
    <row r="27" spans="1:53" ht="45.75">
      <c r="A27" s="24"/>
      <c r="B27" s="24"/>
      <c r="C27" s="25"/>
      <c r="D27" s="995"/>
      <c r="E27" s="996"/>
      <c r="F27" s="996"/>
      <c r="G27" s="996"/>
      <c r="H27" s="997"/>
      <c r="I27" s="996"/>
      <c r="J27" s="996"/>
      <c r="K27" s="997"/>
      <c r="L27" s="995"/>
      <c r="M27" s="996"/>
      <c r="N27" s="996"/>
      <c r="O27" s="997"/>
      <c r="P27" s="1004"/>
      <c r="Q27" s="1005"/>
      <c r="R27" s="1005"/>
      <c r="S27" s="1006"/>
      <c r="T27" s="996"/>
      <c r="U27" s="996"/>
      <c r="V27" s="996"/>
      <c r="W27" s="996"/>
      <c r="X27" s="997"/>
      <c r="Y27" s="1013"/>
      <c r="Z27" s="1014"/>
      <c r="AA27" s="1014"/>
      <c r="AB27" s="1015"/>
      <c r="AC27" s="1004"/>
      <c r="AD27" s="1005"/>
      <c r="AE27" s="1005"/>
      <c r="AF27" s="1006"/>
      <c r="AG27" s="1004"/>
      <c r="AH27" s="1005"/>
      <c r="AI27" s="1005"/>
      <c r="AJ27" s="1006"/>
      <c r="AK27" s="1004"/>
      <c r="AL27" s="1005"/>
      <c r="AM27" s="1005"/>
      <c r="AN27" s="1005"/>
      <c r="AO27" s="1006"/>
      <c r="AP27" s="64"/>
      <c r="AQ27" s="64"/>
      <c r="AR27" s="64"/>
      <c r="AS27" s="64"/>
      <c r="AT27" s="976"/>
      <c r="AU27" s="976"/>
      <c r="AV27" s="977"/>
      <c r="AW27" s="977"/>
      <c r="AX27" s="976"/>
      <c r="AY27" s="976"/>
      <c r="AZ27" s="976"/>
      <c r="BA27" s="976"/>
    </row>
    <row r="28" spans="1:53" ht="45.75">
      <c r="A28" s="24"/>
      <c r="B28" s="24"/>
      <c r="C28" s="25"/>
      <c r="D28" s="995"/>
      <c r="E28" s="996"/>
      <c r="F28" s="996"/>
      <c r="G28" s="996"/>
      <c r="H28" s="997"/>
      <c r="I28" s="996"/>
      <c r="J28" s="996"/>
      <c r="K28" s="997"/>
      <c r="L28" s="995"/>
      <c r="M28" s="996"/>
      <c r="N28" s="996"/>
      <c r="O28" s="997"/>
      <c r="P28" s="1004"/>
      <c r="Q28" s="1005"/>
      <c r="R28" s="1005"/>
      <c r="S28" s="1006"/>
      <c r="T28" s="996"/>
      <c r="U28" s="996"/>
      <c r="V28" s="996"/>
      <c r="W28" s="996"/>
      <c r="X28" s="997"/>
      <c r="Y28" s="1013"/>
      <c r="Z28" s="1014"/>
      <c r="AA28" s="1014"/>
      <c r="AB28" s="1015"/>
      <c r="AC28" s="1004"/>
      <c r="AD28" s="1005"/>
      <c r="AE28" s="1005"/>
      <c r="AF28" s="1006"/>
      <c r="AG28" s="1004"/>
      <c r="AH28" s="1005"/>
      <c r="AI28" s="1005"/>
      <c r="AJ28" s="1006"/>
      <c r="AK28" s="1004"/>
      <c r="AL28" s="1005"/>
      <c r="AM28" s="1005"/>
      <c r="AN28" s="1005"/>
      <c r="AO28" s="1006"/>
      <c r="AP28" s="64"/>
      <c r="AQ28" s="64"/>
      <c r="AR28" s="64"/>
      <c r="AS28" s="64"/>
      <c r="AT28" s="976"/>
      <c r="AU28" s="976"/>
      <c r="AV28" s="977"/>
      <c r="AW28" s="977"/>
      <c r="AX28" s="976"/>
      <c r="AY28" s="976"/>
      <c r="AZ28" s="976"/>
      <c r="BA28" s="976"/>
    </row>
    <row r="29" spans="1:53" ht="46.5" thickBot="1">
      <c r="A29" s="24"/>
      <c r="B29" s="24"/>
      <c r="C29" s="25"/>
      <c r="D29" s="998"/>
      <c r="E29" s="999"/>
      <c r="F29" s="999"/>
      <c r="G29" s="999"/>
      <c r="H29" s="1000"/>
      <c r="I29" s="999"/>
      <c r="J29" s="999"/>
      <c r="K29" s="1000"/>
      <c r="L29" s="998"/>
      <c r="M29" s="999"/>
      <c r="N29" s="999"/>
      <c r="O29" s="1000"/>
      <c r="P29" s="1007"/>
      <c r="Q29" s="1008"/>
      <c r="R29" s="1008"/>
      <c r="S29" s="1009"/>
      <c r="T29" s="999"/>
      <c r="U29" s="999"/>
      <c r="V29" s="999"/>
      <c r="W29" s="999"/>
      <c r="X29" s="1000"/>
      <c r="Y29" s="1016"/>
      <c r="Z29" s="1017"/>
      <c r="AA29" s="1017"/>
      <c r="AB29" s="1018"/>
      <c r="AC29" s="1007"/>
      <c r="AD29" s="1008"/>
      <c r="AE29" s="1008"/>
      <c r="AF29" s="1009"/>
      <c r="AG29" s="1007"/>
      <c r="AH29" s="1008"/>
      <c r="AI29" s="1008"/>
      <c r="AJ29" s="1009"/>
      <c r="AK29" s="1007"/>
      <c r="AL29" s="1008"/>
      <c r="AM29" s="1008"/>
      <c r="AN29" s="1008"/>
      <c r="AO29" s="1009"/>
      <c r="AP29" s="64"/>
      <c r="AQ29" s="64"/>
      <c r="AR29" s="64"/>
      <c r="AS29" s="64"/>
      <c r="AT29" s="976"/>
      <c r="AU29" s="976"/>
      <c r="AV29" s="977"/>
      <c r="AW29" s="977"/>
      <c r="AX29" s="976"/>
      <c r="AY29" s="976"/>
      <c r="AZ29" s="976"/>
      <c r="BA29" s="976"/>
    </row>
    <row r="30" spans="1:53" ht="34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45" hidden="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77.25" customHeight="1" thickBot="1">
      <c r="A32" s="24"/>
      <c r="B32" s="24"/>
      <c r="C32" s="24"/>
      <c r="D32" s="934" t="s">
        <v>122</v>
      </c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4"/>
      <c r="AJ32" s="934"/>
      <c r="AK32" s="934"/>
      <c r="AL32" s="934"/>
      <c r="AM32" s="934"/>
      <c r="AN32" s="934"/>
      <c r="AO32" s="934"/>
      <c r="AP32" s="934"/>
      <c r="AQ32" s="934"/>
      <c r="AR32" s="934"/>
      <c r="AS32" s="934"/>
      <c r="AT32" s="24"/>
      <c r="AU32" s="24"/>
      <c r="AV32" s="24"/>
      <c r="AW32" s="24"/>
      <c r="AX32" s="24"/>
      <c r="AY32" s="24"/>
      <c r="AZ32" s="24"/>
      <c r="BA32" s="24"/>
    </row>
    <row r="33" spans="1:54" ht="151.5" customHeight="1" thickBot="1">
      <c r="A33" s="25"/>
      <c r="B33" s="25"/>
      <c r="C33" s="25"/>
      <c r="D33" s="964" t="s">
        <v>123</v>
      </c>
      <c r="E33" s="965"/>
      <c r="F33" s="965"/>
      <c r="G33" s="966"/>
      <c r="H33" s="972" t="s">
        <v>124</v>
      </c>
      <c r="I33" s="973"/>
      <c r="J33" s="973"/>
      <c r="K33" s="973"/>
      <c r="L33" s="973"/>
      <c r="M33" s="973"/>
      <c r="N33" s="973"/>
      <c r="O33" s="973"/>
      <c r="P33" s="974"/>
      <c r="Q33" s="974"/>
      <c r="R33" s="974"/>
      <c r="S33" s="974"/>
      <c r="T33" s="975"/>
      <c r="U33" s="970" t="s">
        <v>325</v>
      </c>
      <c r="V33" s="971"/>
      <c r="W33" s="971"/>
      <c r="X33" s="971"/>
      <c r="Y33" s="959" t="s">
        <v>34</v>
      </c>
      <c r="Z33" s="913"/>
      <c r="AA33" s="913"/>
      <c r="AB33" s="913"/>
      <c r="AC33" s="913"/>
      <c r="AD33" s="913" t="s">
        <v>50</v>
      </c>
      <c r="AE33" s="913"/>
      <c r="AF33" s="913"/>
      <c r="AG33" s="913"/>
      <c r="AH33" s="957" t="s">
        <v>51</v>
      </c>
      <c r="AI33" s="958"/>
      <c r="AJ33" s="958"/>
      <c r="AK33" s="959"/>
      <c r="AL33" s="913" t="s">
        <v>125</v>
      </c>
      <c r="AM33" s="913"/>
      <c r="AN33" s="913"/>
      <c r="AO33" s="913"/>
      <c r="AP33" s="957" t="s">
        <v>126</v>
      </c>
      <c r="AQ33" s="958"/>
      <c r="AR33" s="958"/>
      <c r="AS33" s="959"/>
      <c r="AT33" s="894" t="s">
        <v>127</v>
      </c>
      <c r="AU33" s="895"/>
      <c r="AV33" s="896"/>
      <c r="AW33" s="894" t="s">
        <v>128</v>
      </c>
      <c r="AX33" s="895"/>
      <c r="AY33" s="897"/>
      <c r="AZ33" s="25"/>
      <c r="BA33" s="25"/>
    </row>
    <row r="34" spans="1:54" ht="33.75" customHeight="1" thickBot="1">
      <c r="A34" s="25"/>
      <c r="B34" s="25"/>
      <c r="C34" s="25"/>
      <c r="D34" s="967"/>
      <c r="E34" s="968"/>
      <c r="F34" s="968"/>
      <c r="G34" s="969"/>
      <c r="H34" s="960" t="s">
        <v>129</v>
      </c>
      <c r="I34" s="961"/>
      <c r="J34" s="961"/>
      <c r="K34" s="962"/>
      <c r="L34" s="963" t="s">
        <v>130</v>
      </c>
      <c r="M34" s="961"/>
      <c r="N34" s="961"/>
      <c r="O34" s="961"/>
      <c r="P34" s="898" t="s">
        <v>326</v>
      </c>
      <c r="Q34" s="899"/>
      <c r="R34" s="899"/>
      <c r="S34" s="899"/>
      <c r="T34" s="900"/>
      <c r="U34" s="901" t="s">
        <v>131</v>
      </c>
      <c r="V34" s="902"/>
      <c r="W34" s="902"/>
      <c r="X34" s="902"/>
      <c r="Y34" s="902"/>
      <c r="Z34" s="902"/>
      <c r="AA34" s="902"/>
      <c r="AB34" s="902"/>
      <c r="AC34" s="902"/>
      <c r="AD34" s="902"/>
      <c r="AE34" s="902"/>
      <c r="AF34" s="902"/>
      <c r="AG34" s="902"/>
      <c r="AH34" s="902"/>
      <c r="AI34" s="902"/>
      <c r="AJ34" s="902"/>
      <c r="AK34" s="902"/>
      <c r="AL34" s="902"/>
      <c r="AM34" s="902"/>
      <c r="AN34" s="902"/>
      <c r="AO34" s="902"/>
      <c r="AP34" s="902"/>
      <c r="AQ34" s="902"/>
      <c r="AR34" s="902"/>
      <c r="AS34" s="902"/>
      <c r="AT34" s="902"/>
      <c r="AU34" s="902"/>
      <c r="AV34" s="902"/>
      <c r="AW34" s="903"/>
      <c r="AX34" s="903"/>
      <c r="AY34" s="904"/>
      <c r="AZ34" s="526"/>
      <c r="BA34" s="526"/>
      <c r="BB34" s="527"/>
    </row>
    <row r="35" spans="1:54" ht="75" customHeight="1">
      <c r="A35" s="25"/>
      <c r="B35" s="25"/>
      <c r="C35" s="25"/>
      <c r="D35" s="931" t="s">
        <v>112</v>
      </c>
      <c r="E35" s="932"/>
      <c r="F35" s="932"/>
      <c r="G35" s="933"/>
      <c r="H35" s="909">
        <v>38</v>
      </c>
      <c r="I35" s="910"/>
      <c r="J35" s="910"/>
      <c r="K35" s="910"/>
      <c r="L35" s="910">
        <f>H35*36</f>
        <v>1368</v>
      </c>
      <c r="M35" s="910"/>
      <c r="N35" s="910"/>
      <c r="O35" s="930"/>
      <c r="P35" s="909">
        <f>L35/24</f>
        <v>57</v>
      </c>
      <c r="Q35" s="910"/>
      <c r="R35" s="910"/>
      <c r="S35" s="910"/>
      <c r="T35" s="911"/>
      <c r="U35" s="912"/>
      <c r="V35" s="910"/>
      <c r="W35" s="910"/>
      <c r="X35" s="910"/>
      <c r="Y35" s="910">
        <v>2</v>
      </c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>
        <v>1</v>
      </c>
      <c r="AM35" s="910"/>
      <c r="AN35" s="910"/>
      <c r="AO35" s="910"/>
      <c r="AP35" s="910">
        <v>1</v>
      </c>
      <c r="AQ35" s="910"/>
      <c r="AR35" s="910"/>
      <c r="AS35" s="910"/>
      <c r="AT35" s="905">
        <v>11</v>
      </c>
      <c r="AU35" s="906"/>
      <c r="AV35" s="907"/>
      <c r="AW35" s="891">
        <v>52</v>
      </c>
      <c r="AX35" s="891"/>
      <c r="AY35" s="891"/>
      <c r="AZ35" s="526">
        <f>AT35+AP35+AL35+AH35+AD35+Y35</f>
        <v>15</v>
      </c>
      <c r="BA35" s="526">
        <f>AW35-AZ35</f>
        <v>37</v>
      </c>
      <c r="BB35" s="527"/>
    </row>
    <row r="36" spans="1:54" ht="75" customHeight="1">
      <c r="A36" s="25"/>
      <c r="B36" s="25"/>
      <c r="C36" s="25"/>
      <c r="D36" s="914" t="s">
        <v>115</v>
      </c>
      <c r="E36" s="915"/>
      <c r="F36" s="915"/>
      <c r="G36" s="916"/>
      <c r="H36" s="917">
        <v>38</v>
      </c>
      <c r="I36" s="893"/>
      <c r="J36" s="893"/>
      <c r="K36" s="908"/>
      <c r="L36" s="910">
        <f t="shared" ref="L36:L38" si="0">H36*36</f>
        <v>1368</v>
      </c>
      <c r="M36" s="910"/>
      <c r="N36" s="910"/>
      <c r="O36" s="930"/>
      <c r="P36" s="909">
        <f t="shared" ref="P36:P39" si="1">L36/24</f>
        <v>57</v>
      </c>
      <c r="Q36" s="910"/>
      <c r="R36" s="910"/>
      <c r="S36" s="910"/>
      <c r="T36" s="911"/>
      <c r="U36" s="893">
        <v>432</v>
      </c>
      <c r="V36" s="893"/>
      <c r="W36" s="893"/>
      <c r="X36" s="908"/>
      <c r="Y36" s="892">
        <v>1</v>
      </c>
      <c r="Z36" s="893"/>
      <c r="AA36" s="893"/>
      <c r="AB36" s="893"/>
      <c r="AC36" s="908"/>
      <c r="AD36" s="892">
        <v>1</v>
      </c>
      <c r="AE36" s="893"/>
      <c r="AF36" s="893"/>
      <c r="AG36" s="908"/>
      <c r="AH36" s="892"/>
      <c r="AI36" s="893"/>
      <c r="AJ36" s="893"/>
      <c r="AK36" s="908"/>
      <c r="AL36" s="892">
        <v>1</v>
      </c>
      <c r="AM36" s="893"/>
      <c r="AN36" s="893"/>
      <c r="AO36" s="908"/>
      <c r="AP36" s="892"/>
      <c r="AQ36" s="893"/>
      <c r="AR36" s="893"/>
      <c r="AS36" s="893"/>
      <c r="AT36" s="888">
        <v>11</v>
      </c>
      <c r="AU36" s="889"/>
      <c r="AV36" s="890"/>
      <c r="AW36" s="891">
        <f t="shared" ref="AW36:AW38" si="2">AT36+AP36+AL36+AH36+AD36+Y36+H36</f>
        <v>52</v>
      </c>
      <c r="AX36" s="891"/>
      <c r="AY36" s="891"/>
      <c r="AZ36" s="526">
        <f t="shared" ref="AZ36:AZ38" si="3">AT36+AP36+AL36+AH36+AD36+Y36</f>
        <v>14</v>
      </c>
      <c r="BA36" s="526">
        <f t="shared" ref="BA36:BA38" si="4">AW36-AZ36</f>
        <v>38</v>
      </c>
      <c r="BB36" s="527"/>
    </row>
    <row r="37" spans="1:54" ht="75" customHeight="1">
      <c r="A37" s="25"/>
      <c r="B37" s="25"/>
      <c r="C37" s="25"/>
      <c r="D37" s="914" t="s">
        <v>117</v>
      </c>
      <c r="E37" s="915"/>
      <c r="F37" s="915"/>
      <c r="G37" s="916"/>
      <c r="H37" s="917">
        <v>38</v>
      </c>
      <c r="I37" s="893"/>
      <c r="J37" s="893"/>
      <c r="K37" s="908"/>
      <c r="L37" s="910">
        <f t="shared" si="0"/>
        <v>1368</v>
      </c>
      <c r="M37" s="910"/>
      <c r="N37" s="910"/>
      <c r="O37" s="930"/>
      <c r="P37" s="909">
        <f t="shared" si="1"/>
        <v>57</v>
      </c>
      <c r="Q37" s="910"/>
      <c r="R37" s="910"/>
      <c r="S37" s="910"/>
      <c r="T37" s="911"/>
      <c r="U37" s="893">
        <v>648</v>
      </c>
      <c r="V37" s="893"/>
      <c r="W37" s="893"/>
      <c r="X37" s="908"/>
      <c r="Y37" s="892">
        <v>1</v>
      </c>
      <c r="Z37" s="893"/>
      <c r="AA37" s="893"/>
      <c r="AB37" s="893"/>
      <c r="AC37" s="908"/>
      <c r="AD37" s="892">
        <v>1</v>
      </c>
      <c r="AE37" s="893"/>
      <c r="AF37" s="893"/>
      <c r="AG37" s="908"/>
      <c r="AH37" s="892"/>
      <c r="AI37" s="893"/>
      <c r="AJ37" s="893"/>
      <c r="AK37" s="908"/>
      <c r="AL37" s="892">
        <v>1</v>
      </c>
      <c r="AM37" s="893"/>
      <c r="AN37" s="893"/>
      <c r="AO37" s="908"/>
      <c r="AP37" s="892"/>
      <c r="AQ37" s="893"/>
      <c r="AR37" s="893"/>
      <c r="AS37" s="893"/>
      <c r="AT37" s="888">
        <v>11</v>
      </c>
      <c r="AU37" s="889"/>
      <c r="AV37" s="890"/>
      <c r="AW37" s="891">
        <f t="shared" si="2"/>
        <v>52</v>
      </c>
      <c r="AX37" s="891"/>
      <c r="AY37" s="891"/>
      <c r="AZ37" s="526">
        <f t="shared" si="3"/>
        <v>14</v>
      </c>
      <c r="BA37" s="526">
        <f t="shared" si="4"/>
        <v>38</v>
      </c>
      <c r="BB37" s="527"/>
    </row>
    <row r="38" spans="1:54" ht="75" customHeight="1" thickBot="1">
      <c r="A38" s="25"/>
      <c r="B38" s="25"/>
      <c r="C38" s="25"/>
      <c r="D38" s="947" t="s">
        <v>119</v>
      </c>
      <c r="E38" s="948"/>
      <c r="F38" s="948"/>
      <c r="G38" s="949"/>
      <c r="H38" s="950">
        <v>30</v>
      </c>
      <c r="I38" s="951"/>
      <c r="J38" s="951"/>
      <c r="K38" s="952"/>
      <c r="L38" s="953">
        <f t="shared" si="0"/>
        <v>1080</v>
      </c>
      <c r="M38" s="953"/>
      <c r="N38" s="953"/>
      <c r="O38" s="954"/>
      <c r="P38" s="955">
        <f t="shared" si="1"/>
        <v>45</v>
      </c>
      <c r="Q38" s="953"/>
      <c r="R38" s="953"/>
      <c r="S38" s="953"/>
      <c r="T38" s="956"/>
      <c r="U38" s="983">
        <v>432</v>
      </c>
      <c r="V38" s="983"/>
      <c r="W38" s="983"/>
      <c r="X38" s="984"/>
      <c r="Y38" s="985">
        <v>2</v>
      </c>
      <c r="Z38" s="983"/>
      <c r="AA38" s="983"/>
      <c r="AB38" s="983"/>
      <c r="AC38" s="984"/>
      <c r="AD38" s="985">
        <v>2</v>
      </c>
      <c r="AE38" s="983"/>
      <c r="AF38" s="983"/>
      <c r="AG38" s="984"/>
      <c r="AH38" s="985">
        <v>6</v>
      </c>
      <c r="AI38" s="983"/>
      <c r="AJ38" s="983"/>
      <c r="AK38" s="984"/>
      <c r="AL38" s="985">
        <v>1</v>
      </c>
      <c r="AM38" s="983"/>
      <c r="AN38" s="983"/>
      <c r="AO38" s="984"/>
      <c r="AP38" s="985"/>
      <c r="AQ38" s="983"/>
      <c r="AR38" s="983"/>
      <c r="AS38" s="983"/>
      <c r="AT38" s="936">
        <v>2</v>
      </c>
      <c r="AU38" s="937"/>
      <c r="AV38" s="938"/>
      <c r="AW38" s="978">
        <f t="shared" si="2"/>
        <v>43</v>
      </c>
      <c r="AX38" s="978"/>
      <c r="AY38" s="978"/>
      <c r="AZ38" s="526">
        <f t="shared" si="3"/>
        <v>13</v>
      </c>
      <c r="BA38" s="526">
        <f t="shared" si="4"/>
        <v>30</v>
      </c>
      <c r="BB38" s="527"/>
    </row>
    <row r="39" spans="1:54" ht="75" customHeight="1" thickBot="1">
      <c r="A39" s="25"/>
      <c r="B39" s="25"/>
      <c r="C39" s="25"/>
      <c r="D39" s="939" t="s">
        <v>132</v>
      </c>
      <c r="E39" s="940"/>
      <c r="F39" s="940"/>
      <c r="G39" s="941"/>
      <c r="H39" s="942">
        <f>SUM(H35:K38)</f>
        <v>144</v>
      </c>
      <c r="I39" s="943"/>
      <c r="J39" s="943"/>
      <c r="K39" s="943"/>
      <c r="L39" s="940">
        <f>SUM(L35:O38)</f>
        <v>5184</v>
      </c>
      <c r="M39" s="940"/>
      <c r="N39" s="940"/>
      <c r="O39" s="941"/>
      <c r="P39" s="942">
        <f t="shared" si="1"/>
        <v>216</v>
      </c>
      <c r="Q39" s="943"/>
      <c r="R39" s="943"/>
      <c r="S39" s="943"/>
      <c r="T39" s="944"/>
      <c r="U39" s="945">
        <f>SUM(U36:X38)</f>
        <v>1512</v>
      </c>
      <c r="V39" s="945"/>
      <c r="W39" s="945"/>
      <c r="X39" s="946"/>
      <c r="Y39" s="941">
        <f>SUM(Y35:AC38)</f>
        <v>6</v>
      </c>
      <c r="Z39" s="945"/>
      <c r="AA39" s="945"/>
      <c r="AB39" s="945"/>
      <c r="AC39" s="946"/>
      <c r="AD39" s="941">
        <f>SUM(AD35:AD38)</f>
        <v>4</v>
      </c>
      <c r="AE39" s="945"/>
      <c r="AF39" s="945"/>
      <c r="AG39" s="946"/>
      <c r="AH39" s="941">
        <f>SUM(AH35:AH38)</f>
        <v>6</v>
      </c>
      <c r="AI39" s="945"/>
      <c r="AJ39" s="945"/>
      <c r="AK39" s="946"/>
      <c r="AL39" s="941">
        <f>SUM(AL35:AL38)</f>
        <v>4</v>
      </c>
      <c r="AM39" s="945"/>
      <c r="AN39" s="945"/>
      <c r="AO39" s="946"/>
      <c r="AP39" s="941">
        <f>SUM(AP35:AS38)</f>
        <v>1</v>
      </c>
      <c r="AQ39" s="945"/>
      <c r="AR39" s="945"/>
      <c r="AS39" s="945"/>
      <c r="AT39" s="979">
        <f>SUM(AT35:AV38)</f>
        <v>35</v>
      </c>
      <c r="AU39" s="980"/>
      <c r="AV39" s="980"/>
      <c r="AW39" s="981">
        <f>SUM(AW35:AY38)</f>
        <v>199</v>
      </c>
      <c r="AX39" s="980"/>
      <c r="AY39" s="982"/>
      <c r="AZ39" s="25"/>
      <c r="BA39" s="25"/>
    </row>
  </sheetData>
  <mergeCells count="142">
    <mergeCell ref="R4:AI4"/>
    <mergeCell ref="P3:Y3"/>
    <mergeCell ref="M1:AM1"/>
    <mergeCell ref="M2:AM2"/>
    <mergeCell ref="B5:BA5"/>
    <mergeCell ref="AQ3:BE3"/>
    <mergeCell ref="A10:H10"/>
    <mergeCell ref="A11:H11"/>
    <mergeCell ref="AO11:BA12"/>
    <mergeCell ref="Q12:AI12"/>
    <mergeCell ref="A9:H9"/>
    <mergeCell ref="A3:J3"/>
    <mergeCell ref="I10:AP10"/>
    <mergeCell ref="I6:BA6"/>
    <mergeCell ref="I7:AZ7"/>
    <mergeCell ref="I8:AZ8"/>
    <mergeCell ref="A6:H6"/>
    <mergeCell ref="A7:H7"/>
    <mergeCell ref="A8:H8"/>
    <mergeCell ref="I9:AZ9"/>
    <mergeCell ref="AX25:AY29"/>
    <mergeCell ref="AS16:AW16"/>
    <mergeCell ref="AX16:BA16"/>
    <mergeCell ref="B19:T19"/>
    <mergeCell ref="A15:BA15"/>
    <mergeCell ref="A16:A18"/>
    <mergeCell ref="B16:E16"/>
    <mergeCell ref="F16:J16"/>
    <mergeCell ref="K16:N16"/>
    <mergeCell ref="O16:R16"/>
    <mergeCell ref="S16:W16"/>
    <mergeCell ref="X16:AA16"/>
    <mergeCell ref="AB16:AE16"/>
    <mergeCell ref="AF16:AI16"/>
    <mergeCell ref="AZ25:BA29"/>
    <mergeCell ref="AK22:AP22"/>
    <mergeCell ref="N20:S20"/>
    <mergeCell ref="W20:AG20"/>
    <mergeCell ref="AJ20:AP20"/>
    <mergeCell ref="B21:G21"/>
    <mergeCell ref="H21:M21"/>
    <mergeCell ref="W21:AG21"/>
    <mergeCell ref="V13:Z13"/>
    <mergeCell ref="T13:U13"/>
    <mergeCell ref="Q13:S13"/>
    <mergeCell ref="AJ16:AN16"/>
    <mergeCell ref="AO16:AR16"/>
    <mergeCell ref="W19:AN19"/>
    <mergeCell ref="D25:H29"/>
    <mergeCell ref="I25:K29"/>
    <mergeCell ref="L25:O29"/>
    <mergeCell ref="P25:S29"/>
    <mergeCell ref="T25:X29"/>
    <mergeCell ref="Y25:AB29"/>
    <mergeCell ref="AC25:AF29"/>
    <mergeCell ref="AG25:AJ29"/>
    <mergeCell ref="AK25:AO29"/>
    <mergeCell ref="B20:M20"/>
    <mergeCell ref="AJ21:AP21"/>
    <mergeCell ref="N21:S21"/>
    <mergeCell ref="AW38:AY38"/>
    <mergeCell ref="AT39:AV39"/>
    <mergeCell ref="AW39:AY39"/>
    <mergeCell ref="AD39:AG39"/>
    <mergeCell ref="U38:X38"/>
    <mergeCell ref="Y38:AC38"/>
    <mergeCell ref="AH39:AK39"/>
    <mergeCell ref="AL39:AO39"/>
    <mergeCell ref="AP39:AS39"/>
    <mergeCell ref="AD38:AG38"/>
    <mergeCell ref="AH38:AK38"/>
    <mergeCell ref="AL38:AO38"/>
    <mergeCell ref="AP38:AS38"/>
    <mergeCell ref="H34:K34"/>
    <mergeCell ref="L34:O34"/>
    <mergeCell ref="D33:G34"/>
    <mergeCell ref="U33:X33"/>
    <mergeCell ref="Y33:AC33"/>
    <mergeCell ref="AD33:AG33"/>
    <mergeCell ref="H33:T33"/>
    <mergeCell ref="AT25:AU29"/>
    <mergeCell ref="AV25:AW29"/>
    <mergeCell ref="AH33:AK33"/>
    <mergeCell ref="AT38:AV38"/>
    <mergeCell ref="D39:G39"/>
    <mergeCell ref="H39:K39"/>
    <mergeCell ref="L39:O39"/>
    <mergeCell ref="P39:T39"/>
    <mergeCell ref="U39:X39"/>
    <mergeCell ref="Y39:AC39"/>
    <mergeCell ref="D38:G38"/>
    <mergeCell ref="H38:K38"/>
    <mergeCell ref="L38:O38"/>
    <mergeCell ref="P38:T38"/>
    <mergeCell ref="D37:G37"/>
    <mergeCell ref="H37:K37"/>
    <mergeCell ref="D36:G36"/>
    <mergeCell ref="H36:K36"/>
    <mergeCell ref="Y36:AC36"/>
    <mergeCell ref="B22:M22"/>
    <mergeCell ref="N22:S22"/>
    <mergeCell ref="W22:AB22"/>
    <mergeCell ref="AD22:AI22"/>
    <mergeCell ref="L35:O35"/>
    <mergeCell ref="AH36:AK36"/>
    <mergeCell ref="L37:O37"/>
    <mergeCell ref="P37:T37"/>
    <mergeCell ref="U37:X37"/>
    <mergeCell ref="Y37:AC37"/>
    <mergeCell ref="AD35:AG35"/>
    <mergeCell ref="AH35:AK35"/>
    <mergeCell ref="L36:O36"/>
    <mergeCell ref="P36:T36"/>
    <mergeCell ref="U36:X36"/>
    <mergeCell ref="D35:G35"/>
    <mergeCell ref="H35:K35"/>
    <mergeCell ref="D32:AS32"/>
    <mergeCell ref="D24:AS24"/>
    <mergeCell ref="AT36:AV36"/>
    <mergeCell ref="AW36:AY36"/>
    <mergeCell ref="AT37:AV37"/>
    <mergeCell ref="AW37:AY37"/>
    <mergeCell ref="AP37:AS37"/>
    <mergeCell ref="AT33:AV33"/>
    <mergeCell ref="AW33:AY33"/>
    <mergeCell ref="P34:T34"/>
    <mergeCell ref="U34:AY34"/>
    <mergeCell ref="AT35:AV35"/>
    <mergeCell ref="AW35:AY35"/>
    <mergeCell ref="AD37:AG37"/>
    <mergeCell ref="AH37:AK37"/>
    <mergeCell ref="AL37:AO37"/>
    <mergeCell ref="P35:T35"/>
    <mergeCell ref="U35:X35"/>
    <mergeCell ref="Y35:AC35"/>
    <mergeCell ref="AD36:AG36"/>
    <mergeCell ref="AL36:AO36"/>
    <mergeCell ref="AP36:AS36"/>
    <mergeCell ref="AL35:AO35"/>
    <mergeCell ref="AP35:AS35"/>
    <mergeCell ref="AL33:AO33"/>
    <mergeCell ref="AP33:AS33"/>
  </mergeCells>
  <pageMargins left="0" right="0" top="0" bottom="0" header="0" footer="0"/>
  <pageSetup paperSize="9" scale="2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РУП</vt:lpstr>
      <vt:lpstr>титульный график уч процесса</vt:lpstr>
      <vt:lpstr>РУП!Заголовки_для_печати</vt:lpstr>
      <vt:lpstr>РУП!Область_печати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Владелец</cp:lastModifiedBy>
  <cp:lastPrinted>2022-04-29T06:27:41Z</cp:lastPrinted>
  <dcterms:created xsi:type="dcterms:W3CDTF">2005-05-13T07:17:19Z</dcterms:created>
  <dcterms:modified xsi:type="dcterms:W3CDTF">2022-08-08T08:17:30Z</dcterms:modified>
</cp:coreProperties>
</file>